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9416" windowHeight="110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класс'!$A$10:$R$10</definedName>
    <definedName name="_xlnm._FilterDatabase" localSheetId="1" hidden="1">'6 класс'!$A$10:$R$10</definedName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<sst xmlns="http://schemas.openxmlformats.org/spreadsheetml/2006/main" count="683" uniqueCount="207">
  <si>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</si>
  <si>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</si>
  <si>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</si>
  <si>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</si>
  <si>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</si>
  <si>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</si>
  <si>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</si>
  <si>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</si>
  <si>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</si>
  <si>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</si>
  <si>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</si>
  <si>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</si>
  <si>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</si>
  <si>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</si>
  <si>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</si>
  <si>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</si>
  <si>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</si>
  <si>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</si>
  <si>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Наименование муниципалитета</t>
  </si>
  <si>
    <t>Наименование ОУ</t>
  </si>
  <si>
    <t>Статус участника (победитель, призер, участник)</t>
  </si>
  <si>
    <t>ГО г.Стерлитамак</t>
  </si>
  <si>
    <t>Ранжированный список участников школьного этапа всероссийской олимпиады школьников 
по                                                  в 7 классе в 2022 - 2023 учебном году</t>
  </si>
  <si>
    <t>Ранжированный список участников школьного этапа всероссийской олимпиады школьников 
по                                                  в 10 классе в 2022 - 2023 учебном году</t>
  </si>
  <si>
    <t>Ограниченные возможности здоровья (Да/Нет)</t>
  </si>
  <si>
    <t>Осипова</t>
  </si>
  <si>
    <t>Елизавета</t>
  </si>
  <si>
    <t>Владиславовна</t>
  </si>
  <si>
    <t>Ж</t>
  </si>
  <si>
    <t>Нет</t>
  </si>
  <si>
    <t>РФ</t>
  </si>
  <si>
    <t>МАОУ "СОШ №24"</t>
  </si>
  <si>
    <t>Петров А.С.</t>
  </si>
  <si>
    <t>Преподаватель-организатор ОБЖ</t>
  </si>
  <si>
    <t>РБ г. Стерлитамак</t>
  </si>
  <si>
    <t>Исмагилов</t>
  </si>
  <si>
    <t>Полад</t>
  </si>
  <si>
    <t>Рафигович</t>
  </si>
  <si>
    <t>М</t>
  </si>
  <si>
    <t>Демин</t>
  </si>
  <si>
    <t>Кирилл</t>
  </si>
  <si>
    <t>Алексеевич</t>
  </si>
  <si>
    <t>Морозов</t>
  </si>
  <si>
    <t>Алексей</t>
  </si>
  <si>
    <t>Евгеньевич</t>
  </si>
  <si>
    <t>Арслан</t>
  </si>
  <si>
    <t>Вахитов</t>
  </si>
  <si>
    <t>Рамилевич</t>
  </si>
  <si>
    <t>Мумлабаев</t>
  </si>
  <si>
    <t>Даниэль</t>
  </si>
  <si>
    <t>Динарович</t>
  </si>
  <si>
    <t>Танатов</t>
  </si>
  <si>
    <t>Ильдан</t>
  </si>
  <si>
    <t>Рамильевич</t>
  </si>
  <si>
    <t>Турсунов</t>
  </si>
  <si>
    <t>Юсуф</t>
  </si>
  <si>
    <t>Эркипович</t>
  </si>
  <si>
    <t>Ермолаева</t>
  </si>
  <si>
    <t>Дарья</t>
  </si>
  <si>
    <t>Михайловна</t>
  </si>
  <si>
    <t>Тагирова</t>
  </si>
  <si>
    <t>Диана</t>
  </si>
  <si>
    <t>Эдуардовна</t>
  </si>
  <si>
    <t>Томатолова</t>
  </si>
  <si>
    <t>Вероника</t>
  </si>
  <si>
    <t>Александровна</t>
  </si>
  <si>
    <t>Камилла</t>
  </si>
  <si>
    <t>Газизова</t>
  </si>
  <si>
    <t>Азаматовна</t>
  </si>
  <si>
    <t>Гимадеев</t>
  </si>
  <si>
    <t>Герман</t>
  </si>
  <si>
    <t>Альбертович</t>
  </si>
  <si>
    <t>Норина</t>
  </si>
  <si>
    <t>Каролина</t>
  </si>
  <si>
    <t>Игоревна</t>
  </si>
  <si>
    <t>Машталлер</t>
  </si>
  <si>
    <t>Борисовна</t>
  </si>
  <si>
    <t>Губайдуллина</t>
  </si>
  <si>
    <t>Ангелина</t>
  </si>
  <si>
    <t>Алексеевна</t>
  </si>
  <si>
    <t>Бондаренко</t>
  </si>
  <si>
    <t>Дарина</t>
  </si>
  <si>
    <t>Антоновна</t>
  </si>
  <si>
    <t>Антипова</t>
  </si>
  <si>
    <t>Александра</t>
  </si>
  <si>
    <t>Андреевна</t>
  </si>
  <si>
    <t>Полина</t>
  </si>
  <si>
    <t>Федорова</t>
  </si>
  <si>
    <t>Анастасия</t>
  </si>
  <si>
    <t>Екатерина</t>
  </si>
  <si>
    <t>Степашик</t>
  </si>
  <si>
    <t>Артем</t>
  </si>
  <si>
    <t>Поречный</t>
  </si>
  <si>
    <t>Сергеевич</t>
  </si>
  <si>
    <t>Фадеева</t>
  </si>
  <si>
    <t>Евгеньевна</t>
  </si>
  <si>
    <t>Исламгулов</t>
  </si>
  <si>
    <t>Динислам</t>
  </si>
  <si>
    <t>Артурович</t>
  </si>
  <si>
    <t>Филиппова</t>
  </si>
  <si>
    <t>Карина</t>
  </si>
  <si>
    <t>Дмитриевна</t>
  </si>
  <si>
    <t>Францева</t>
  </si>
  <si>
    <t>Куликов</t>
  </si>
  <si>
    <t>Михаил</t>
  </si>
  <si>
    <t>Анатольевич</t>
  </si>
  <si>
    <t>Яковлев</t>
  </si>
  <si>
    <t>Владиславович</t>
  </si>
  <si>
    <t>Абрамова</t>
  </si>
  <si>
    <t>Ксения</t>
  </si>
  <si>
    <t>Служаев</t>
  </si>
  <si>
    <t>Егор</t>
  </si>
  <si>
    <t>Владимирович</t>
  </si>
  <si>
    <t>Шарафутдинов</t>
  </si>
  <si>
    <t>Ринат</t>
  </si>
  <si>
    <t>Гарулев</t>
  </si>
  <si>
    <t>Валерий</t>
  </si>
  <si>
    <t>Андреевич</t>
  </si>
  <si>
    <t>Габдулхаков</t>
  </si>
  <si>
    <t>Радмир</t>
  </si>
  <si>
    <t>Ильнурович</t>
  </si>
  <si>
    <t>Ахмадеев</t>
  </si>
  <si>
    <t>Руслан</t>
  </si>
  <si>
    <t>Мирзалаев</t>
  </si>
  <si>
    <t>Эдуардович</t>
  </si>
  <si>
    <t>Ф.И.О.</t>
  </si>
  <si>
    <t>Н.Е.И.</t>
  </si>
  <si>
    <t>С.А.А.</t>
  </si>
  <si>
    <t>Ф.Е.Е.</t>
  </si>
  <si>
    <t>П.А.С.</t>
  </si>
  <si>
    <t>М.А.Е.</t>
  </si>
  <si>
    <t>М.Д.Д.</t>
  </si>
  <si>
    <t>И.П.Р.</t>
  </si>
  <si>
    <t>Т.Ю.Э.</t>
  </si>
  <si>
    <t>Д.К.А.</t>
  </si>
  <si>
    <t>Т.В.А.</t>
  </si>
  <si>
    <t>Т.И.Р.</t>
  </si>
  <si>
    <t>Е.Д.М.</t>
  </si>
  <si>
    <t>Т.Д.Э.</t>
  </si>
  <si>
    <t>В.А.Р.</t>
  </si>
  <si>
    <t>М.В.Б.</t>
  </si>
  <si>
    <t>Б.Д.А.</t>
  </si>
  <si>
    <t>К.Г.А.</t>
  </si>
  <si>
    <t>Г.А.А.</t>
  </si>
  <si>
    <t>Н.К.И.</t>
  </si>
  <si>
    <t>О.П.В.</t>
  </si>
  <si>
    <t>О.Е.В.</t>
  </si>
  <si>
    <t>Г.Г.А.</t>
  </si>
  <si>
    <t>А.А.А.</t>
  </si>
  <si>
    <t>Ф.А.А.</t>
  </si>
  <si>
    <t>Ф.А.М.</t>
  </si>
  <si>
    <t>Ф.К.Д.</t>
  </si>
  <si>
    <t>К.М.А.</t>
  </si>
  <si>
    <t>Я.К.В.</t>
  </si>
  <si>
    <t>И.Д.А.</t>
  </si>
  <si>
    <t>А.К.Б.</t>
  </si>
  <si>
    <t>С.Е.В.</t>
  </si>
  <si>
    <t>М.Д.Э.</t>
  </si>
  <si>
    <t>Г.Р.И.</t>
  </si>
  <si>
    <t>Ш.Р.Р.</t>
  </si>
  <si>
    <t>А.Р.Р.</t>
  </si>
  <si>
    <t>Г.В.А.</t>
  </si>
  <si>
    <t>КОД</t>
  </si>
  <si>
    <t>117МДЭ</t>
  </si>
  <si>
    <t>113АРР</t>
  </si>
  <si>
    <t>114ГРИ</t>
  </si>
  <si>
    <t>115ГВА</t>
  </si>
  <si>
    <t>116ШРР</t>
  </si>
  <si>
    <t>111СЕВ</t>
  </si>
  <si>
    <t>112АКБ</t>
  </si>
  <si>
    <t>904ЯКВ</t>
  </si>
  <si>
    <t>905КМА</t>
  </si>
  <si>
    <t>902ФАМ</t>
  </si>
  <si>
    <t>901ФКД</t>
  </si>
  <si>
    <t>905ИДА</t>
  </si>
  <si>
    <t>801ФЕЕ</t>
  </si>
  <si>
    <t>804ПАС</t>
  </si>
  <si>
    <t>802САА</t>
  </si>
  <si>
    <t>803НЕИ</t>
  </si>
  <si>
    <t>603ФАА</t>
  </si>
  <si>
    <t>601ААА</t>
  </si>
  <si>
    <t>603БДА</t>
  </si>
  <si>
    <t>602ГАА</t>
  </si>
  <si>
    <t>605МВБ</t>
  </si>
  <si>
    <t>606НКИ</t>
  </si>
  <si>
    <t>604ГГА</t>
  </si>
  <si>
    <t>602КГА</t>
  </si>
  <si>
    <t>501ИПР</t>
  </si>
  <si>
    <t>501ТВА</t>
  </si>
  <si>
    <t>502ТДЭ</t>
  </si>
  <si>
    <t>505ЕДМ</t>
  </si>
  <si>
    <t>503ТЮЭ</t>
  </si>
  <si>
    <t>504ТИР</t>
  </si>
  <si>
    <t>505МДД</t>
  </si>
  <si>
    <t>504ВАР</t>
  </si>
  <si>
    <t>503МАЕ</t>
  </si>
  <si>
    <t>502ДКА</t>
  </si>
  <si>
    <t>победитель</t>
  </si>
  <si>
    <t>призер</t>
  </si>
  <si>
    <t>участник</t>
  </si>
  <si>
    <t>Ранжированный список участников школьного этапа всероссийской олимпиады школьников 
по ОБЖ в 6 классе в 2022 - 2023 учебном году</t>
  </si>
  <si>
    <t>Ранжированный список участников школьного этапа всероссийской олимпиады школьников 
по  ОБЖ в 8 классах в 2022 - 2023 учебном году</t>
  </si>
  <si>
    <t>607 ОПВ</t>
  </si>
  <si>
    <t>608 ОЕВ</t>
  </si>
  <si>
    <t>Ранжированный список участников школьного этапа всероссийской олимпиады школьников 
по ОБЖ в 11 классе в 2022 - 2023 учебном году</t>
  </si>
  <si>
    <t>Ранжированный список участников школьного этапа всероссийской олимпиады школьников 
по ОБЖ  в 9 классе в 2022 - 2023 учебном году</t>
  </si>
  <si>
    <t>Ранжированный список участников школьного этапа всероссийской олимпиады школьников 
по     ОБЖ в 5 классе в 2022 - 2023 учебном году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</si>
</sst>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="85" zoomScaleNormal="85" zoomScalePageLayoutView="0" workbookViewId="0" topLeftCell="A4">
      <selection activeCell="N4" sqref="N4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hidden="1" customWidth="1"/>
    <col min="5" max="5" width="13.00390625" style="1" hidden="1" customWidth="1"/>
    <col min="6" max="7" width="11.625" style="1" hidden="1" customWidth="1"/>
    <col min="8" max="8" width="22.625" style="1" hidden="1" customWidth="1"/>
    <col min="9" max="9" width="0" style="1" hidden="1" customWidth="1"/>
    <col min="10" max="10" width="13.875" style="1" hidden="1" customWidth="1"/>
    <col min="11" max="11" width="14.625" style="1" hidden="1" customWidth="1"/>
    <col min="12" max="12" width="16.875" style="1" hidden="1" customWidth="1"/>
    <col min="13" max="13" width="19.00390625" style="1" customWidth="1"/>
    <col min="14" max="14" width="16.50390625" style="1" customWidth="1"/>
    <col min="15" max="15" width="12.50390625" style="1" customWidth="1"/>
    <col min="16" max="16" width="23.375" style="1" customWidth="1"/>
    <col min="17" max="17" width="12.625" style="1" customWidth="1"/>
    <col min="18" max="18" width="14.125" style="1" customWidth="1"/>
    <col min="19" max="16384" width="9.125" style="1" customWidth="1"/>
  </cols>
  <sheetData>
    <row r="1" spans="15:18" ht="48.75" customHeight="1">
      <c r="O1" s="25"/>
      <c r="P1" s="26"/>
      <c r="Q1" s="26"/>
      <c r="R1" s="26"/>
    </row>
    <row r="2" spans="2:18" ht="33.75" customHeight="1">
      <c r="B2" s="27" t="s">
        <v>206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1" ht="21" customHeight="1">
      <c r="A3" s="28"/>
      <c r="B3" s="29"/>
      <c r="C3" s="3"/>
      <c r="D3" s="4" t="s">
        <v>18</v>
      </c>
      <c r="E3" s="5"/>
      <c r="I3" s="30" t="s">
        <v>21</v>
      </c>
      <c r="J3" s="30"/>
      <c r="K3" s="30"/>
    </row>
    <row r="4" spans="1:11" ht="44.25" customHeight="1">
      <c r="A4" s="28"/>
      <c r="B4" s="29"/>
      <c r="C4" s="3"/>
      <c r="D4" s="31" t="s">
        <v>19</v>
      </c>
      <c r="E4" s="31"/>
      <c r="F4" s="31"/>
      <c r="G4" s="10"/>
      <c r="H4" s="10"/>
      <c r="I4" s="32"/>
      <c r="J4" s="32"/>
      <c r="K4" s="32"/>
    </row>
    <row r="5" spans="1:11" ht="21.75" customHeight="1">
      <c r="A5" s="36"/>
      <c r="B5" s="37"/>
      <c r="C5" s="23"/>
      <c r="D5" s="31" t="s">
        <v>5</v>
      </c>
      <c r="E5" s="31"/>
      <c r="F5" s="31"/>
      <c r="G5" s="10"/>
      <c r="H5" s="10"/>
      <c r="I5" s="32">
        <v>5</v>
      </c>
      <c r="J5" s="32"/>
      <c r="K5" s="32"/>
    </row>
    <row r="6" spans="1:11" ht="21" customHeight="1">
      <c r="A6" s="38"/>
      <c r="B6" s="37"/>
      <c r="C6" s="23"/>
      <c r="D6" s="31" t="s">
        <v>7</v>
      </c>
      <c r="E6" s="31"/>
      <c r="F6" s="31"/>
      <c r="G6" s="10"/>
      <c r="H6" s="10"/>
      <c r="I6" s="32"/>
      <c r="J6" s="32"/>
      <c r="K6" s="32"/>
    </row>
    <row r="8" spans="1:18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1</v>
      </c>
      <c r="R8" s="35"/>
    </row>
    <row r="9" spans="1:24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6"/>
      <c r="Q9" s="16"/>
      <c r="R9" s="16"/>
      <c r="S9" s="6"/>
      <c r="T9" s="6"/>
      <c r="U9" s="6"/>
      <c r="V9" s="6"/>
      <c r="W9" s="6"/>
      <c r="X9" s="6"/>
    </row>
    <row r="10" spans="1:24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125</v>
      </c>
      <c r="H10" s="19" t="s">
        <v>24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19" t="s">
        <v>15</v>
      </c>
      <c r="P10" s="20" t="s">
        <v>20</v>
      </c>
      <c r="Q10" s="19" t="s">
        <v>16</v>
      </c>
      <c r="R10" s="19" t="s">
        <v>17</v>
      </c>
      <c r="S10" s="6"/>
      <c r="T10" s="6"/>
      <c r="U10" s="6"/>
      <c r="V10" s="6"/>
      <c r="W10" s="6"/>
      <c r="X10" s="6"/>
    </row>
    <row r="11" spans="1:18" ht="62.25">
      <c r="A11" s="17">
        <v>1</v>
      </c>
      <c r="B11" s="13" t="s">
        <v>34</v>
      </c>
      <c r="C11" s="13" t="s">
        <v>195</v>
      </c>
      <c r="D11" s="14" t="s">
        <v>42</v>
      </c>
      <c r="E11" s="14" t="s">
        <v>43</v>
      </c>
      <c r="F11" s="14" t="s">
        <v>44</v>
      </c>
      <c r="G11" s="14" t="s">
        <v>130</v>
      </c>
      <c r="H11" s="21" t="s">
        <v>29</v>
      </c>
      <c r="I11" s="21" t="s">
        <v>38</v>
      </c>
      <c r="J11" s="21">
        <v>40784</v>
      </c>
      <c r="K11" s="13" t="s">
        <v>30</v>
      </c>
      <c r="L11" s="13" t="s">
        <v>31</v>
      </c>
      <c r="M11" s="13" t="s">
        <v>31</v>
      </c>
      <c r="N11" s="14">
        <v>5</v>
      </c>
      <c r="O11" s="22">
        <f>100/73*24</f>
        <v>32.87671232876712</v>
      </c>
      <c r="P11" s="13" t="s">
        <v>197</v>
      </c>
      <c r="Q11" s="13" t="s">
        <v>32</v>
      </c>
      <c r="R11" s="13" t="s">
        <v>33</v>
      </c>
    </row>
    <row r="12" spans="1:18" ht="62.25">
      <c r="A12" s="17">
        <v>2</v>
      </c>
      <c r="B12" s="13" t="s">
        <v>34</v>
      </c>
      <c r="C12" s="13" t="s">
        <v>193</v>
      </c>
      <c r="D12" s="14" t="s">
        <v>48</v>
      </c>
      <c r="E12" s="14" t="s">
        <v>49</v>
      </c>
      <c r="F12" s="14" t="s">
        <v>50</v>
      </c>
      <c r="G12" s="14" t="s">
        <v>131</v>
      </c>
      <c r="H12" s="21" t="s">
        <v>29</v>
      </c>
      <c r="I12" s="21" t="s">
        <v>38</v>
      </c>
      <c r="J12" s="21">
        <v>40892</v>
      </c>
      <c r="K12" s="13" t="s">
        <v>30</v>
      </c>
      <c r="L12" s="13" t="s">
        <v>31</v>
      </c>
      <c r="M12" s="13" t="s">
        <v>31</v>
      </c>
      <c r="N12" s="14">
        <v>5</v>
      </c>
      <c r="O12" s="22">
        <f>100/73*21</f>
        <v>28.767123287671232</v>
      </c>
      <c r="P12" s="13" t="s">
        <v>198</v>
      </c>
      <c r="Q12" s="13" t="s">
        <v>32</v>
      </c>
      <c r="R12" s="13" t="s">
        <v>33</v>
      </c>
    </row>
    <row r="13" spans="1:18" ht="62.25">
      <c r="A13" s="17">
        <v>3</v>
      </c>
      <c r="B13" s="13" t="s">
        <v>34</v>
      </c>
      <c r="C13" s="13" t="s">
        <v>187</v>
      </c>
      <c r="D13" s="14" t="s">
        <v>35</v>
      </c>
      <c r="E13" s="14" t="s">
        <v>36</v>
      </c>
      <c r="F13" s="14" t="s">
        <v>37</v>
      </c>
      <c r="G13" s="14" t="s">
        <v>132</v>
      </c>
      <c r="H13" s="21" t="s">
        <v>29</v>
      </c>
      <c r="I13" s="21" t="s">
        <v>38</v>
      </c>
      <c r="J13" s="21">
        <v>40749</v>
      </c>
      <c r="K13" s="13" t="s">
        <v>30</v>
      </c>
      <c r="L13" s="13" t="s">
        <v>31</v>
      </c>
      <c r="M13" s="13" t="s">
        <v>31</v>
      </c>
      <c r="N13" s="14">
        <v>5</v>
      </c>
      <c r="O13" s="22">
        <f>100/73*17</f>
        <v>23.28767123287671</v>
      </c>
      <c r="P13" s="13" t="s">
        <v>198</v>
      </c>
      <c r="Q13" s="13" t="s">
        <v>32</v>
      </c>
      <c r="R13" s="13" t="s">
        <v>33</v>
      </c>
    </row>
    <row r="14" spans="1:18" ht="62.25">
      <c r="A14" s="17">
        <v>4</v>
      </c>
      <c r="B14" s="13" t="s">
        <v>34</v>
      </c>
      <c r="C14" s="13" t="s">
        <v>191</v>
      </c>
      <c r="D14" s="14" t="s">
        <v>54</v>
      </c>
      <c r="E14" s="14" t="s">
        <v>55</v>
      </c>
      <c r="F14" s="14" t="s">
        <v>56</v>
      </c>
      <c r="G14" s="14" t="s">
        <v>133</v>
      </c>
      <c r="H14" s="21" t="s">
        <v>29</v>
      </c>
      <c r="I14" s="21" t="s">
        <v>38</v>
      </c>
      <c r="J14" s="21">
        <v>40745</v>
      </c>
      <c r="K14" s="13" t="s">
        <v>30</v>
      </c>
      <c r="L14" s="13" t="s">
        <v>31</v>
      </c>
      <c r="M14" s="13" t="s">
        <v>31</v>
      </c>
      <c r="N14" s="14">
        <v>5</v>
      </c>
      <c r="O14" s="22">
        <f>100/73*17</f>
        <v>23.28767123287671</v>
      </c>
      <c r="P14" s="13" t="s">
        <v>198</v>
      </c>
      <c r="Q14" s="13" t="s">
        <v>32</v>
      </c>
      <c r="R14" s="13" t="s">
        <v>33</v>
      </c>
    </row>
    <row r="15" spans="1:18" ht="62.25">
      <c r="A15" s="17">
        <v>5</v>
      </c>
      <c r="B15" s="13" t="s">
        <v>34</v>
      </c>
      <c r="C15" s="13" t="s">
        <v>196</v>
      </c>
      <c r="D15" s="14" t="s">
        <v>39</v>
      </c>
      <c r="E15" s="14" t="s">
        <v>40</v>
      </c>
      <c r="F15" s="14" t="s">
        <v>41</v>
      </c>
      <c r="G15" s="14" t="s">
        <v>134</v>
      </c>
      <c r="H15" s="21" t="s">
        <v>29</v>
      </c>
      <c r="I15" s="21" t="s">
        <v>38</v>
      </c>
      <c r="J15" s="21">
        <v>40753</v>
      </c>
      <c r="K15" s="13" t="s">
        <v>30</v>
      </c>
      <c r="L15" s="13" t="s">
        <v>31</v>
      </c>
      <c r="M15" s="13" t="s">
        <v>31</v>
      </c>
      <c r="N15" s="14">
        <v>5</v>
      </c>
      <c r="O15" s="22">
        <f>100/73*14</f>
        <v>19.17808219178082</v>
      </c>
      <c r="P15" s="13" t="s">
        <v>199</v>
      </c>
      <c r="Q15" s="13" t="s">
        <v>32</v>
      </c>
      <c r="R15" s="13" t="s">
        <v>33</v>
      </c>
    </row>
    <row r="16" spans="1:18" ht="62.25">
      <c r="A16" s="17">
        <v>6</v>
      </c>
      <c r="B16" s="13" t="s">
        <v>34</v>
      </c>
      <c r="C16" s="13" t="s">
        <v>188</v>
      </c>
      <c r="D16" s="14" t="s">
        <v>63</v>
      </c>
      <c r="E16" s="14" t="s">
        <v>64</v>
      </c>
      <c r="F16" s="14" t="s">
        <v>65</v>
      </c>
      <c r="G16" s="14" t="s">
        <v>135</v>
      </c>
      <c r="H16" s="21" t="s">
        <v>29</v>
      </c>
      <c r="I16" s="21" t="s">
        <v>28</v>
      </c>
      <c r="J16" s="21">
        <v>40887</v>
      </c>
      <c r="K16" s="13" t="s">
        <v>30</v>
      </c>
      <c r="L16" s="13" t="s">
        <v>31</v>
      </c>
      <c r="M16" s="13" t="s">
        <v>31</v>
      </c>
      <c r="N16" s="14">
        <v>5</v>
      </c>
      <c r="O16" s="22">
        <f>100/73*14</f>
        <v>19.17808219178082</v>
      </c>
      <c r="P16" s="13" t="s">
        <v>199</v>
      </c>
      <c r="Q16" s="13" t="s">
        <v>32</v>
      </c>
      <c r="R16" s="13" t="s">
        <v>33</v>
      </c>
    </row>
    <row r="17" spans="1:18" ht="62.25">
      <c r="A17" s="17">
        <v>7</v>
      </c>
      <c r="B17" s="13" t="s">
        <v>34</v>
      </c>
      <c r="C17" s="13" t="s">
        <v>192</v>
      </c>
      <c r="D17" s="14" t="s">
        <v>51</v>
      </c>
      <c r="E17" s="14" t="s">
        <v>52</v>
      </c>
      <c r="F17" s="14" t="s">
        <v>53</v>
      </c>
      <c r="G17" s="14" t="s">
        <v>136</v>
      </c>
      <c r="H17" s="21" t="s">
        <v>29</v>
      </c>
      <c r="I17" s="21" t="s">
        <v>38</v>
      </c>
      <c r="J17" s="21">
        <v>40940</v>
      </c>
      <c r="K17" s="13" t="s">
        <v>30</v>
      </c>
      <c r="L17" s="13" t="s">
        <v>31</v>
      </c>
      <c r="M17" s="13" t="s">
        <v>31</v>
      </c>
      <c r="N17" s="14">
        <v>5</v>
      </c>
      <c r="O17" s="22">
        <f>100/73*13</f>
        <v>17.80821917808219</v>
      </c>
      <c r="P17" s="13" t="s">
        <v>199</v>
      </c>
      <c r="Q17" s="13" t="s">
        <v>32</v>
      </c>
      <c r="R17" s="13" t="s">
        <v>33</v>
      </c>
    </row>
    <row r="18" spans="1:18" ht="62.25">
      <c r="A18" s="17">
        <v>8</v>
      </c>
      <c r="B18" s="13" t="s">
        <v>34</v>
      </c>
      <c r="C18" s="13" t="s">
        <v>190</v>
      </c>
      <c r="D18" s="14" t="s">
        <v>57</v>
      </c>
      <c r="E18" s="14" t="s">
        <v>58</v>
      </c>
      <c r="F18" s="14" t="s">
        <v>59</v>
      </c>
      <c r="G18" s="14" t="s">
        <v>137</v>
      </c>
      <c r="H18" s="21" t="s">
        <v>29</v>
      </c>
      <c r="I18" s="21" t="s">
        <v>28</v>
      </c>
      <c r="J18" s="21">
        <v>40608</v>
      </c>
      <c r="K18" s="13" t="s">
        <v>30</v>
      </c>
      <c r="L18" s="13" t="s">
        <v>31</v>
      </c>
      <c r="M18" s="13" t="s">
        <v>31</v>
      </c>
      <c r="N18" s="14">
        <v>5</v>
      </c>
      <c r="O18" s="22">
        <f>100/73*10</f>
        <v>13.698630136986301</v>
      </c>
      <c r="P18" s="13" t="s">
        <v>199</v>
      </c>
      <c r="Q18" s="13" t="s">
        <v>32</v>
      </c>
      <c r="R18" s="13" t="s">
        <v>33</v>
      </c>
    </row>
    <row r="19" spans="1:18" ht="62.25">
      <c r="A19" s="17">
        <v>9</v>
      </c>
      <c r="B19" s="13" t="s">
        <v>34</v>
      </c>
      <c r="C19" s="13" t="s">
        <v>189</v>
      </c>
      <c r="D19" s="14" t="s">
        <v>60</v>
      </c>
      <c r="E19" s="14" t="s">
        <v>61</v>
      </c>
      <c r="F19" s="14" t="s">
        <v>62</v>
      </c>
      <c r="G19" s="14" t="s">
        <v>138</v>
      </c>
      <c r="H19" s="21" t="s">
        <v>29</v>
      </c>
      <c r="I19" s="21" t="s">
        <v>28</v>
      </c>
      <c r="J19" s="21">
        <v>40517</v>
      </c>
      <c r="K19" s="13" t="s">
        <v>30</v>
      </c>
      <c r="L19" s="13" t="s">
        <v>31</v>
      </c>
      <c r="M19" s="13" t="s">
        <v>31</v>
      </c>
      <c r="N19" s="14">
        <v>5</v>
      </c>
      <c r="O19" s="22">
        <f>100/73*5</f>
        <v>6.8493150684931505</v>
      </c>
      <c r="P19" s="13" t="s">
        <v>199</v>
      </c>
      <c r="Q19" s="13" t="s">
        <v>32</v>
      </c>
      <c r="R19" s="13" t="s">
        <v>33</v>
      </c>
    </row>
    <row r="20" spans="1:18" ht="62.25">
      <c r="A20" s="17">
        <v>10</v>
      </c>
      <c r="B20" s="13" t="s">
        <v>34</v>
      </c>
      <c r="C20" s="13" t="s">
        <v>194</v>
      </c>
      <c r="D20" s="14" t="s">
        <v>46</v>
      </c>
      <c r="E20" s="14" t="s">
        <v>45</v>
      </c>
      <c r="F20" s="14" t="s">
        <v>47</v>
      </c>
      <c r="G20" s="14" t="s">
        <v>139</v>
      </c>
      <c r="H20" s="21" t="s">
        <v>29</v>
      </c>
      <c r="I20" s="21" t="s">
        <v>38</v>
      </c>
      <c r="J20" s="21">
        <v>40783</v>
      </c>
      <c r="K20" s="13" t="s">
        <v>30</v>
      </c>
      <c r="L20" s="13" t="s">
        <v>31</v>
      </c>
      <c r="M20" s="13" t="s">
        <v>31</v>
      </c>
      <c r="N20" s="14">
        <v>5</v>
      </c>
      <c r="O20" s="22">
        <f>100/73*4</f>
        <v>5.47945205479452</v>
      </c>
      <c r="P20" s="13" t="s">
        <v>199</v>
      </c>
      <c r="Q20" s="13" t="s">
        <v>32</v>
      </c>
      <c r="R20" s="13" t="s">
        <v>33</v>
      </c>
    </row>
  </sheetData>
  <sheetProtection/>
  <autoFilter ref="A10:R10">
    <sortState ref="A11:R20">
      <sortCondition descending="1" sortBy="value" ref="O11:O20"/>
    </sortState>
  </autoFilter>
  <mergeCells count="15">
    <mergeCell ref="D8:P8"/>
    <mergeCell ref="Q8:R8"/>
    <mergeCell ref="A5:B5"/>
    <mergeCell ref="D5:F5"/>
    <mergeCell ref="I5:K5"/>
    <mergeCell ref="A6:B6"/>
    <mergeCell ref="D6:F6"/>
    <mergeCell ref="I6:K6"/>
    <mergeCell ref="O1:R1"/>
    <mergeCell ref="B2:R2"/>
    <mergeCell ref="A3:B3"/>
    <mergeCell ref="I3:K3"/>
    <mergeCell ref="A4:B4"/>
    <mergeCell ref="D4:F4"/>
    <mergeCell ref="I4:K4"/>
  </mergeCells>
  <dataValidations count="1">
    <dataValidation allowBlank="1" showInputMessage="1" showErrorMessage="1" sqref="B10:C10 A8 I3:I6 A3:A6 E3 D3:D6 D8:D9 D10:J20"/>
  </dataValidation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16">
      <selection activeCell="N13" sqref="N13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hidden="1" customWidth="1"/>
    <col min="5" max="5" width="13.00390625" style="1" hidden="1" customWidth="1"/>
    <col min="6" max="7" width="11.625" style="1" hidden="1" customWidth="1"/>
    <col min="8" max="8" width="18.00390625" style="1" hidden="1" customWidth="1"/>
    <col min="9" max="9" width="9.125" style="1" hidden="1" customWidth="1"/>
    <col min="10" max="10" width="13.875" style="1" hidden="1" customWidth="1"/>
    <col min="11" max="11" width="14.625" style="1" customWidth="1"/>
    <col min="12" max="12" width="16.875" style="1" hidden="1" customWidth="1"/>
    <col min="13" max="13" width="19.00390625" style="1" customWidth="1"/>
    <col min="14" max="14" width="16.50390625" style="1" customWidth="1"/>
    <col min="15" max="15" width="12.50390625" style="1" customWidth="1"/>
    <col min="16" max="16" width="23.375" style="1" customWidth="1"/>
    <col min="17" max="17" width="12.625" style="1" customWidth="1"/>
    <col min="18" max="18" width="16.125" style="1" customWidth="1"/>
    <col min="19" max="16384" width="9.125" style="1" customWidth="1"/>
  </cols>
  <sheetData>
    <row r="1" spans="15:18" ht="48.75" customHeight="1">
      <c r="O1" s="25"/>
      <c r="P1" s="26"/>
      <c r="Q1" s="26"/>
      <c r="R1" s="26"/>
    </row>
    <row r="2" spans="2:18" ht="33.75" customHeight="1">
      <c r="B2" s="27" t="s">
        <v>200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1" ht="21" customHeight="1">
      <c r="A3" s="28"/>
      <c r="B3" s="29"/>
      <c r="C3" s="3"/>
      <c r="D3" s="4" t="s">
        <v>18</v>
      </c>
      <c r="E3" s="5"/>
      <c r="I3" s="30" t="s">
        <v>21</v>
      </c>
      <c r="J3" s="30"/>
      <c r="K3" s="30"/>
    </row>
    <row r="4" spans="1:11" ht="44.25" customHeight="1">
      <c r="A4" s="28"/>
      <c r="B4" s="29"/>
      <c r="C4" s="3"/>
      <c r="D4" s="31" t="s">
        <v>19</v>
      </c>
      <c r="E4" s="31"/>
      <c r="F4" s="31"/>
      <c r="G4" s="10"/>
      <c r="H4" s="10"/>
      <c r="I4" s="32"/>
      <c r="J4" s="32"/>
      <c r="K4" s="32"/>
    </row>
    <row r="5" spans="1:11" ht="21.75" customHeight="1">
      <c r="A5" s="36"/>
      <c r="B5" s="37"/>
      <c r="C5" s="23"/>
      <c r="D5" s="31" t="s">
        <v>5</v>
      </c>
      <c r="E5" s="31"/>
      <c r="F5" s="31"/>
      <c r="G5" s="10"/>
      <c r="H5" s="10"/>
      <c r="I5" s="32">
        <v>6</v>
      </c>
      <c r="J5" s="32"/>
      <c r="K5" s="32"/>
    </row>
    <row r="6" spans="1:11" ht="21" customHeight="1">
      <c r="A6" s="38"/>
      <c r="B6" s="37"/>
      <c r="C6" s="23"/>
      <c r="D6" s="31" t="s">
        <v>7</v>
      </c>
      <c r="E6" s="31"/>
      <c r="F6" s="31"/>
      <c r="G6" s="10"/>
      <c r="H6" s="10"/>
      <c r="I6" s="32"/>
      <c r="J6" s="32"/>
      <c r="K6" s="32"/>
    </row>
    <row r="8" spans="1:18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1</v>
      </c>
      <c r="R8" s="35"/>
    </row>
    <row r="9" spans="1:24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6"/>
      <c r="Q9" s="16"/>
      <c r="R9" s="16"/>
      <c r="S9" s="6"/>
      <c r="T9" s="6"/>
      <c r="U9" s="6"/>
      <c r="V9" s="6"/>
      <c r="W9" s="6"/>
      <c r="X9" s="6"/>
    </row>
    <row r="10" spans="1:24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125</v>
      </c>
      <c r="H10" s="19" t="s">
        <v>24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19" t="s">
        <v>15</v>
      </c>
      <c r="P10" s="20" t="s">
        <v>20</v>
      </c>
      <c r="Q10" s="19" t="s">
        <v>16</v>
      </c>
      <c r="R10" s="19" t="s">
        <v>17</v>
      </c>
      <c r="S10" s="6"/>
      <c r="T10" s="6"/>
      <c r="U10" s="6"/>
      <c r="V10" s="6"/>
      <c r="W10" s="6"/>
      <c r="X10" s="6"/>
    </row>
    <row r="11" spans="1:18" ht="46.5">
      <c r="A11" s="17">
        <v>1</v>
      </c>
      <c r="B11" s="13" t="s">
        <v>34</v>
      </c>
      <c r="C11" s="13" t="s">
        <v>183</v>
      </c>
      <c r="D11" s="14" t="s">
        <v>75</v>
      </c>
      <c r="E11" s="14" t="s">
        <v>64</v>
      </c>
      <c r="F11" s="14" t="s">
        <v>76</v>
      </c>
      <c r="G11" s="14" t="s">
        <v>140</v>
      </c>
      <c r="H11" s="21" t="s">
        <v>29</v>
      </c>
      <c r="I11" s="21" t="s">
        <v>28</v>
      </c>
      <c r="J11" s="21">
        <v>40231</v>
      </c>
      <c r="K11" s="13" t="s">
        <v>30</v>
      </c>
      <c r="L11" s="13" t="s">
        <v>31</v>
      </c>
      <c r="M11" s="13" t="s">
        <v>31</v>
      </c>
      <c r="N11" s="14">
        <v>6</v>
      </c>
      <c r="O11" s="22">
        <f>100/73*30</f>
        <v>41.0958904109589</v>
      </c>
      <c r="P11" s="13" t="s">
        <v>197</v>
      </c>
      <c r="Q11" s="13" t="s">
        <v>32</v>
      </c>
      <c r="R11" s="13" t="s">
        <v>33</v>
      </c>
    </row>
    <row r="12" spans="1:18" ht="46.5">
      <c r="A12" s="17">
        <v>2</v>
      </c>
      <c r="B12" s="13" t="s">
        <v>34</v>
      </c>
      <c r="C12" s="13" t="s">
        <v>181</v>
      </c>
      <c r="D12" s="14" t="s">
        <v>80</v>
      </c>
      <c r="E12" s="14" t="s">
        <v>81</v>
      </c>
      <c r="F12" s="14" t="s">
        <v>82</v>
      </c>
      <c r="G12" s="14" t="s">
        <v>141</v>
      </c>
      <c r="H12" s="21" t="s">
        <v>29</v>
      </c>
      <c r="I12" s="21" t="s">
        <v>28</v>
      </c>
      <c r="J12" s="21">
        <v>40304</v>
      </c>
      <c r="K12" s="13" t="s">
        <v>30</v>
      </c>
      <c r="L12" s="13" t="s">
        <v>31</v>
      </c>
      <c r="M12" s="13" t="s">
        <v>31</v>
      </c>
      <c r="N12" s="14">
        <v>6</v>
      </c>
      <c r="O12" s="22">
        <f>100/73*24</f>
        <v>32.87671232876712</v>
      </c>
      <c r="P12" s="13" t="s">
        <v>198</v>
      </c>
      <c r="Q12" s="13" t="s">
        <v>32</v>
      </c>
      <c r="R12" s="13" t="s">
        <v>33</v>
      </c>
    </row>
    <row r="13" spans="1:18" ht="46.5">
      <c r="A13" s="17">
        <v>3</v>
      </c>
      <c r="B13" s="13" t="s">
        <v>34</v>
      </c>
      <c r="C13" s="13" t="s">
        <v>186</v>
      </c>
      <c r="D13" s="14" t="s">
        <v>66</v>
      </c>
      <c r="E13" s="14" t="s">
        <v>67</v>
      </c>
      <c r="F13" s="14" t="s">
        <v>68</v>
      </c>
      <c r="G13" s="14" t="s">
        <v>142</v>
      </c>
      <c r="H13" s="21" t="s">
        <v>29</v>
      </c>
      <c r="I13" s="21" t="s">
        <v>28</v>
      </c>
      <c r="J13" s="21">
        <v>40541</v>
      </c>
      <c r="K13" s="13" t="s">
        <v>30</v>
      </c>
      <c r="L13" s="13" t="s">
        <v>31</v>
      </c>
      <c r="M13" s="13" t="s">
        <v>31</v>
      </c>
      <c r="N13" s="14">
        <v>6</v>
      </c>
      <c r="O13" s="22">
        <f>100/73*23</f>
        <v>31.506849315068493</v>
      </c>
      <c r="P13" s="13" t="s">
        <v>198</v>
      </c>
      <c r="Q13" s="13" t="s">
        <v>32</v>
      </c>
      <c r="R13" s="13" t="s">
        <v>33</v>
      </c>
    </row>
    <row r="14" spans="1:18" ht="46.5">
      <c r="A14" s="17">
        <v>4</v>
      </c>
      <c r="B14" s="13" t="s">
        <v>34</v>
      </c>
      <c r="C14" s="13" t="s">
        <v>182</v>
      </c>
      <c r="D14" s="14" t="s">
        <v>77</v>
      </c>
      <c r="E14" s="14" t="s">
        <v>78</v>
      </c>
      <c r="F14" s="14" t="s">
        <v>79</v>
      </c>
      <c r="G14" s="14" t="s">
        <v>143</v>
      </c>
      <c r="H14" s="21" t="s">
        <v>29</v>
      </c>
      <c r="I14" s="21" t="s">
        <v>28</v>
      </c>
      <c r="J14" s="21">
        <v>40207</v>
      </c>
      <c r="K14" s="13" t="s">
        <v>30</v>
      </c>
      <c r="L14" s="13" t="s">
        <v>31</v>
      </c>
      <c r="M14" s="13" t="s">
        <v>31</v>
      </c>
      <c r="N14" s="14">
        <v>6</v>
      </c>
      <c r="O14" s="22">
        <f>100/73*23</f>
        <v>31.506849315068493</v>
      </c>
      <c r="P14" s="13" t="s">
        <v>198</v>
      </c>
      <c r="Q14" s="13" t="s">
        <v>32</v>
      </c>
      <c r="R14" s="13" t="s">
        <v>33</v>
      </c>
    </row>
    <row r="15" spans="1:18" ht="46.5">
      <c r="A15" s="17">
        <v>5</v>
      </c>
      <c r="B15" s="13" t="s">
        <v>34</v>
      </c>
      <c r="C15" s="13" t="s">
        <v>184</v>
      </c>
      <c r="D15" s="14" t="s">
        <v>72</v>
      </c>
      <c r="E15" s="14" t="s">
        <v>73</v>
      </c>
      <c r="F15" s="14" t="s">
        <v>74</v>
      </c>
      <c r="G15" s="14" t="s">
        <v>144</v>
      </c>
      <c r="H15" s="21" t="s">
        <v>29</v>
      </c>
      <c r="I15" s="21" t="s">
        <v>28</v>
      </c>
      <c r="J15" s="21">
        <v>40423</v>
      </c>
      <c r="K15" s="13" t="s">
        <v>30</v>
      </c>
      <c r="L15" s="13" t="s">
        <v>31</v>
      </c>
      <c r="M15" s="13" t="s">
        <v>31</v>
      </c>
      <c r="N15" s="14">
        <v>6</v>
      </c>
      <c r="O15" s="22">
        <f>100/73*21</f>
        <v>28.767123287671232</v>
      </c>
      <c r="P15" s="13" t="s">
        <v>199</v>
      </c>
      <c r="Q15" s="13" t="s">
        <v>32</v>
      </c>
      <c r="R15" s="13" t="s">
        <v>33</v>
      </c>
    </row>
    <row r="16" spans="1:18" ht="46.5">
      <c r="A16" s="17">
        <v>6</v>
      </c>
      <c r="B16" s="13" t="s">
        <v>34</v>
      </c>
      <c r="C16" s="24" t="s">
        <v>202</v>
      </c>
      <c r="D16" s="14" t="s">
        <v>25</v>
      </c>
      <c r="E16" s="14" t="s">
        <v>86</v>
      </c>
      <c r="F16" s="14" t="s">
        <v>27</v>
      </c>
      <c r="G16" s="14" t="s">
        <v>145</v>
      </c>
      <c r="H16" s="21" t="s">
        <v>29</v>
      </c>
      <c r="I16" s="21" t="s">
        <v>28</v>
      </c>
      <c r="J16" s="21">
        <v>40251</v>
      </c>
      <c r="K16" s="13" t="s">
        <v>30</v>
      </c>
      <c r="L16" s="13" t="s">
        <v>31</v>
      </c>
      <c r="M16" s="13" t="s">
        <v>31</v>
      </c>
      <c r="N16" s="14">
        <v>6</v>
      </c>
      <c r="O16" s="22">
        <f>100/73*20</f>
        <v>27.397260273972602</v>
      </c>
      <c r="P16" s="13" t="s">
        <v>199</v>
      </c>
      <c r="Q16" s="13" t="s">
        <v>32</v>
      </c>
      <c r="R16" s="13" t="s">
        <v>33</v>
      </c>
    </row>
    <row r="17" spans="1:18" ht="46.5">
      <c r="A17" s="17">
        <v>7</v>
      </c>
      <c r="B17" s="13" t="s">
        <v>34</v>
      </c>
      <c r="C17" s="24" t="s">
        <v>203</v>
      </c>
      <c r="D17" s="14" t="s">
        <v>25</v>
      </c>
      <c r="E17" s="14" t="s">
        <v>26</v>
      </c>
      <c r="F17" s="14" t="s">
        <v>27</v>
      </c>
      <c r="G17" s="14" t="s">
        <v>146</v>
      </c>
      <c r="H17" s="21" t="s">
        <v>29</v>
      </c>
      <c r="I17" s="21" t="s">
        <v>28</v>
      </c>
      <c r="J17" s="21">
        <v>40251</v>
      </c>
      <c r="K17" s="13" t="s">
        <v>30</v>
      </c>
      <c r="L17" s="13" t="s">
        <v>31</v>
      </c>
      <c r="M17" s="13" t="s">
        <v>31</v>
      </c>
      <c r="N17" s="14">
        <v>6</v>
      </c>
      <c r="O17" s="22">
        <f>100/73*19</f>
        <v>26.027397260273972</v>
      </c>
      <c r="P17" s="13" t="s">
        <v>199</v>
      </c>
      <c r="Q17" s="13" t="s">
        <v>32</v>
      </c>
      <c r="R17" s="13" t="s">
        <v>33</v>
      </c>
    </row>
    <row r="18" spans="1:18" ht="46.5">
      <c r="A18" s="17">
        <v>8</v>
      </c>
      <c r="B18" s="13" t="s">
        <v>34</v>
      </c>
      <c r="C18" s="13" t="s">
        <v>185</v>
      </c>
      <c r="D18" s="14" t="s">
        <v>69</v>
      </c>
      <c r="E18" s="14" t="s">
        <v>70</v>
      </c>
      <c r="F18" s="14" t="s">
        <v>71</v>
      </c>
      <c r="G18" s="14" t="s">
        <v>147</v>
      </c>
      <c r="H18" s="21" t="s">
        <v>29</v>
      </c>
      <c r="I18" s="21" t="s">
        <v>38</v>
      </c>
      <c r="J18" s="21">
        <v>40350</v>
      </c>
      <c r="K18" s="13" t="s">
        <v>30</v>
      </c>
      <c r="L18" s="13" t="s">
        <v>31</v>
      </c>
      <c r="M18" s="13" t="s">
        <v>31</v>
      </c>
      <c r="N18" s="14">
        <v>6</v>
      </c>
      <c r="O18" s="22">
        <f>100/73*19</f>
        <v>26.027397260273972</v>
      </c>
      <c r="P18" s="13" t="s">
        <v>199</v>
      </c>
      <c r="Q18" s="13" t="s">
        <v>32</v>
      </c>
      <c r="R18" s="13" t="s">
        <v>33</v>
      </c>
    </row>
    <row r="19" spans="1:18" ht="46.5">
      <c r="A19" s="17">
        <v>9</v>
      </c>
      <c r="B19" s="13" t="s">
        <v>34</v>
      </c>
      <c r="C19" s="13" t="s">
        <v>180</v>
      </c>
      <c r="D19" s="14" t="s">
        <v>83</v>
      </c>
      <c r="E19" s="14" t="s">
        <v>84</v>
      </c>
      <c r="F19" s="14" t="s">
        <v>85</v>
      </c>
      <c r="G19" s="14" t="s">
        <v>148</v>
      </c>
      <c r="H19" s="21" t="s">
        <v>29</v>
      </c>
      <c r="I19" s="21" t="s">
        <v>28</v>
      </c>
      <c r="J19" s="21">
        <v>40301</v>
      </c>
      <c r="K19" s="13" t="s">
        <v>30</v>
      </c>
      <c r="L19" s="13" t="s">
        <v>31</v>
      </c>
      <c r="M19" s="13" t="s">
        <v>31</v>
      </c>
      <c r="N19" s="14">
        <v>6</v>
      </c>
      <c r="O19" s="22">
        <f>100/73*18</f>
        <v>24.65753424657534</v>
      </c>
      <c r="P19" s="13" t="s">
        <v>199</v>
      </c>
      <c r="Q19" s="13" t="s">
        <v>32</v>
      </c>
      <c r="R19" s="13" t="s">
        <v>33</v>
      </c>
    </row>
    <row r="20" spans="1:18" ht="46.5">
      <c r="A20" s="17">
        <v>10</v>
      </c>
      <c r="B20" s="13" t="s">
        <v>34</v>
      </c>
      <c r="C20" s="13" t="s">
        <v>179</v>
      </c>
      <c r="D20" s="14" t="s">
        <v>87</v>
      </c>
      <c r="E20" s="14" t="s">
        <v>88</v>
      </c>
      <c r="F20" s="14" t="s">
        <v>79</v>
      </c>
      <c r="G20" s="14" t="s">
        <v>149</v>
      </c>
      <c r="H20" s="21" t="s">
        <v>29</v>
      </c>
      <c r="I20" s="21" t="s">
        <v>28</v>
      </c>
      <c r="J20" s="21">
        <v>40353</v>
      </c>
      <c r="K20" s="13" t="s">
        <v>30</v>
      </c>
      <c r="L20" s="13" t="s">
        <v>31</v>
      </c>
      <c r="M20" s="13" t="s">
        <v>31</v>
      </c>
      <c r="N20" s="14">
        <v>6</v>
      </c>
      <c r="O20" s="22">
        <f>100/73*17</f>
        <v>23.28767123287671</v>
      </c>
      <c r="P20" s="13" t="s">
        <v>199</v>
      </c>
      <c r="Q20" s="13" t="s">
        <v>32</v>
      </c>
      <c r="R20" s="13" t="s">
        <v>33</v>
      </c>
    </row>
  </sheetData>
  <sheetProtection/>
  <autoFilter ref="A10:R10">
    <sortState ref="A11:R20">
      <sortCondition descending="1" sortBy="value" ref="O11:O20"/>
    </sortState>
  </autoFilter>
  <mergeCells count="15">
    <mergeCell ref="D8:P8"/>
    <mergeCell ref="Q8:R8"/>
    <mergeCell ref="A5:B5"/>
    <mergeCell ref="D5:F5"/>
    <mergeCell ref="I5:K5"/>
    <mergeCell ref="A6:B6"/>
    <mergeCell ref="D6:F6"/>
    <mergeCell ref="I6:K6"/>
    <mergeCell ref="O1:R1"/>
    <mergeCell ref="B2:R2"/>
    <mergeCell ref="A3:B3"/>
    <mergeCell ref="I3:K3"/>
    <mergeCell ref="A4:B4"/>
    <mergeCell ref="D4:F4"/>
    <mergeCell ref="I4:K4"/>
  </mergeCells>
  <dataValidations count="1">
    <dataValidation allowBlank="1" showInputMessage="1" showErrorMessage="1" sqref="D10:J20 A8 I3:I6 A3:A6 E3 D3:D6 D8:D9 B10:C10"/>
  </dataValidation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4">
      <selection activeCell="C33" sqref="C33:C39"/>
    </sheetView>
  </sheetViews>
  <sheetFormatPr defaultColWidth="9.125" defaultRowHeight="12.75"/>
  <cols>
    <col min="1" max="1" width="9.125" style="1" customWidth="1"/>
    <col min="2" max="2" width="24.375" style="1" customWidth="1"/>
    <col min="3" max="3" width="14.50390625" style="1" customWidth="1"/>
    <col min="4" max="4" width="13.00390625" style="1" customWidth="1"/>
    <col min="5" max="5" width="11.625" style="1" customWidth="1"/>
    <col min="6" max="6" width="18.50390625" style="1" customWidth="1"/>
    <col min="7" max="7" width="9.125" style="1" customWidth="1"/>
    <col min="8" max="8" width="13.875" style="1" customWidth="1"/>
    <col min="9" max="9" width="14.625" style="1" customWidth="1"/>
    <col min="10" max="10" width="16.875" style="1" customWidth="1"/>
    <col min="11" max="11" width="19.00390625" style="1" customWidth="1"/>
    <col min="12" max="12" width="16.50390625" style="1" customWidth="1"/>
    <col min="13" max="13" width="12.50390625" style="1" customWidth="1"/>
    <col min="14" max="14" width="23.375" style="1" customWidth="1"/>
    <col min="15" max="15" width="12.625" style="1" customWidth="1"/>
    <col min="16" max="16" width="14.125" style="1" customWidth="1"/>
    <col min="17" max="16384" width="9.125" style="1" customWidth="1"/>
  </cols>
  <sheetData>
    <row r="1" spans="13:16" ht="48.75" customHeight="1">
      <c r="M1" s="25"/>
      <c r="N1" s="26"/>
      <c r="O1" s="26"/>
      <c r="P1" s="26"/>
    </row>
    <row r="2" spans="2:16" ht="33.75" customHeight="1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9" ht="21" customHeight="1">
      <c r="A3" s="28"/>
      <c r="B3" s="29"/>
      <c r="C3" s="4" t="s">
        <v>18</v>
      </c>
      <c r="D3" s="5"/>
      <c r="G3" s="30" t="s">
        <v>21</v>
      </c>
      <c r="H3" s="30"/>
      <c r="I3" s="30"/>
    </row>
    <row r="4" spans="1:9" ht="44.25" customHeight="1">
      <c r="A4" s="28"/>
      <c r="B4" s="29"/>
      <c r="C4" s="31" t="s">
        <v>19</v>
      </c>
      <c r="D4" s="31"/>
      <c r="E4" s="31"/>
      <c r="F4" s="10"/>
      <c r="G4" s="32"/>
      <c r="H4" s="32"/>
      <c r="I4" s="32"/>
    </row>
    <row r="5" spans="1:9" ht="21.75" customHeight="1">
      <c r="A5" s="36"/>
      <c r="B5" s="37"/>
      <c r="C5" s="31" t="s">
        <v>5</v>
      </c>
      <c r="D5" s="31"/>
      <c r="E5" s="31"/>
      <c r="F5" s="10"/>
      <c r="G5" s="32">
        <v>7</v>
      </c>
      <c r="H5" s="32"/>
      <c r="I5" s="32"/>
    </row>
    <row r="6" spans="1:9" ht="21" customHeight="1">
      <c r="A6" s="38"/>
      <c r="B6" s="37"/>
      <c r="C6" s="31" t="s">
        <v>7</v>
      </c>
      <c r="D6" s="31"/>
      <c r="E6" s="31"/>
      <c r="F6" s="10"/>
      <c r="G6" s="32"/>
      <c r="H6" s="32"/>
      <c r="I6" s="32"/>
    </row>
    <row r="8" spans="1:16" ht="12.75" customHeight="1">
      <c r="A8" s="11"/>
      <c r="B8" s="12"/>
      <c r="C8" s="33" t="s"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 t="s">
        <v>1</v>
      </c>
      <c r="P8" s="35"/>
    </row>
    <row r="9" spans="1:22" ht="12.75" customHeight="1">
      <c r="A9" s="13"/>
      <c r="B9" s="14"/>
      <c r="C9" s="15"/>
      <c r="D9" s="15"/>
      <c r="E9" s="15"/>
      <c r="F9" s="15"/>
      <c r="G9" s="15"/>
      <c r="H9" s="15"/>
      <c r="I9" s="15"/>
      <c r="J9" s="14"/>
      <c r="K9" s="15"/>
      <c r="L9" s="15"/>
      <c r="M9" s="15"/>
      <c r="N9" s="16"/>
      <c r="O9" s="16"/>
      <c r="P9" s="16"/>
      <c r="Q9" s="6"/>
      <c r="R9" s="6"/>
      <c r="S9" s="6"/>
      <c r="T9" s="6"/>
      <c r="U9" s="6"/>
      <c r="V9" s="6"/>
    </row>
    <row r="10" spans="1:22" ht="78">
      <c r="A10" s="17" t="s">
        <v>6</v>
      </c>
      <c r="B10" s="18" t="s">
        <v>8</v>
      </c>
      <c r="C10" s="18" t="s">
        <v>2</v>
      </c>
      <c r="D10" s="18" t="s">
        <v>3</v>
      </c>
      <c r="E10" s="19" t="s">
        <v>4</v>
      </c>
      <c r="F10" s="19" t="s">
        <v>24</v>
      </c>
      <c r="G10" s="19" t="s">
        <v>9</v>
      </c>
      <c r="H10" s="19" t="s">
        <v>10</v>
      </c>
      <c r="I10" s="19" t="s">
        <v>11</v>
      </c>
      <c r="J10" s="19" t="s">
        <v>12</v>
      </c>
      <c r="K10" s="19" t="s">
        <v>13</v>
      </c>
      <c r="L10" s="19" t="s">
        <v>14</v>
      </c>
      <c r="M10" s="19" t="s">
        <v>15</v>
      </c>
      <c r="N10" s="20" t="s">
        <v>20</v>
      </c>
      <c r="O10" s="19" t="s">
        <v>16</v>
      </c>
      <c r="P10" s="19" t="s">
        <v>17</v>
      </c>
      <c r="Q10" s="6"/>
      <c r="R10" s="6"/>
      <c r="S10" s="6"/>
      <c r="T10" s="6"/>
      <c r="U10" s="6"/>
      <c r="V10" s="6"/>
    </row>
    <row r="11" spans="1:16" ht="15">
      <c r="A11" s="17">
        <v>1</v>
      </c>
      <c r="B11" s="13"/>
      <c r="C11" s="14"/>
      <c r="D11" s="14"/>
      <c r="E11" s="14"/>
      <c r="F11" s="14"/>
      <c r="G11" s="21"/>
      <c r="H11" s="14"/>
      <c r="I11" s="13"/>
      <c r="J11" s="13"/>
      <c r="K11" s="14"/>
      <c r="L11" s="14"/>
      <c r="M11" s="14"/>
      <c r="N11" s="13"/>
      <c r="O11" s="13"/>
      <c r="P11" s="13"/>
    </row>
    <row r="12" spans="1:16" ht="15">
      <c r="A12" s="17">
        <v>2</v>
      </c>
      <c r="B12" s="13"/>
      <c r="C12" s="14"/>
      <c r="D12" s="14"/>
      <c r="E12" s="14"/>
      <c r="F12" s="14"/>
      <c r="G12" s="21"/>
      <c r="H12" s="14"/>
      <c r="I12" s="13"/>
      <c r="J12" s="13"/>
      <c r="K12" s="14"/>
      <c r="L12" s="14"/>
      <c r="M12" s="14"/>
      <c r="N12" s="13"/>
      <c r="O12" s="13"/>
      <c r="P12" s="13"/>
    </row>
    <row r="13" spans="1:16" ht="15">
      <c r="A13" s="17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5">
      <c r="A14" s="17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17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">
      <c r="A16" s="17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5">
      <c r="A17" s="13"/>
      <c r="B17" s="13"/>
      <c r="C17" s="14"/>
      <c r="D17" s="14"/>
      <c r="E17" s="14"/>
      <c r="F17" s="14"/>
      <c r="G17" s="21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3"/>
      <c r="B18" s="3"/>
      <c r="C18" s="7"/>
      <c r="D18" s="2"/>
      <c r="E18" s="2"/>
      <c r="F18" s="2"/>
      <c r="G18" s="8"/>
      <c r="H18" s="2"/>
      <c r="I18" s="9"/>
      <c r="J18" s="9"/>
      <c r="K18" s="9"/>
      <c r="L18" s="9"/>
      <c r="M18" s="9"/>
      <c r="N18" s="9"/>
      <c r="O18" s="9"/>
      <c r="P18" s="9"/>
    </row>
  </sheetData>
  <sheetProtection/>
  <mergeCells count="15">
    <mergeCell ref="C8:N8"/>
    <mergeCell ref="O8:P8"/>
    <mergeCell ref="A5:B5"/>
    <mergeCell ref="C5:E5"/>
    <mergeCell ref="G5:I5"/>
    <mergeCell ref="A6:B6"/>
    <mergeCell ref="C6:E6"/>
    <mergeCell ref="G6:I6"/>
    <mergeCell ref="M1:P1"/>
    <mergeCell ref="B2:P2"/>
    <mergeCell ref="A3:B3"/>
    <mergeCell ref="G3:I3"/>
    <mergeCell ref="A4:B4"/>
    <mergeCell ref="C4:E4"/>
    <mergeCell ref="G4:I4"/>
  </mergeCells>
  <dataValidations count="1">
    <dataValidation allowBlank="1" showInputMessage="1" showErrorMessage="1" sqref="B10 C10:H12 G3:G6 A3:A6 D3 C3:C6 C17:H18 C8:C9 A8"/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7">
      <selection activeCell="B2" sqref="B2:R2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hidden="1" customWidth="1"/>
    <col min="5" max="5" width="13.00390625" style="1" hidden="1" customWidth="1"/>
    <col min="6" max="7" width="11.625" style="1" hidden="1" customWidth="1"/>
    <col min="8" max="8" width="19.50390625" style="1" hidden="1" customWidth="1"/>
    <col min="9" max="9" width="0" style="1" hidden="1" customWidth="1"/>
    <col min="10" max="10" width="13.875" style="1" hidden="1" customWidth="1"/>
    <col min="11" max="11" width="14.625" style="1" hidden="1" customWidth="1"/>
    <col min="12" max="12" width="16.875" style="1" hidden="1" customWidth="1"/>
    <col min="13" max="13" width="19.00390625" style="1" customWidth="1"/>
    <col min="14" max="14" width="16.50390625" style="1" customWidth="1"/>
    <col min="15" max="15" width="12.50390625" style="1" customWidth="1"/>
    <col min="16" max="16" width="23.375" style="1" customWidth="1"/>
    <col min="17" max="17" width="12.625" style="1" customWidth="1"/>
    <col min="18" max="18" width="14.125" style="1" customWidth="1"/>
    <col min="19" max="16384" width="9.125" style="1" customWidth="1"/>
  </cols>
  <sheetData>
    <row r="1" spans="15:18" ht="48.75" customHeight="1">
      <c r="O1" s="25"/>
      <c r="P1" s="26"/>
      <c r="Q1" s="26"/>
      <c r="R1" s="26"/>
    </row>
    <row r="2" spans="2:18" ht="33.75" customHeight="1">
      <c r="B2" s="27" t="s">
        <v>201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1" ht="21" customHeight="1">
      <c r="A3" s="28"/>
      <c r="B3" s="29"/>
      <c r="C3" s="3"/>
      <c r="D3" s="4" t="s">
        <v>18</v>
      </c>
      <c r="E3" s="5"/>
      <c r="I3" s="30" t="s">
        <v>21</v>
      </c>
      <c r="J3" s="30"/>
      <c r="K3" s="30"/>
    </row>
    <row r="4" spans="1:11" ht="44.25" customHeight="1">
      <c r="A4" s="28"/>
      <c r="B4" s="29"/>
      <c r="C4" s="3"/>
      <c r="D4" s="31" t="s">
        <v>19</v>
      </c>
      <c r="E4" s="31"/>
      <c r="F4" s="31"/>
      <c r="G4" s="10"/>
      <c r="H4" s="10"/>
      <c r="I4" s="32"/>
      <c r="J4" s="32"/>
      <c r="K4" s="32"/>
    </row>
    <row r="5" spans="1:11" ht="21.75" customHeight="1">
      <c r="A5" s="36"/>
      <c r="B5" s="37"/>
      <c r="C5" s="23"/>
      <c r="D5" s="31" t="s">
        <v>5</v>
      </c>
      <c r="E5" s="31"/>
      <c r="F5" s="31"/>
      <c r="G5" s="10"/>
      <c r="H5" s="10"/>
      <c r="I5" s="32">
        <v>8</v>
      </c>
      <c r="J5" s="32"/>
      <c r="K5" s="32"/>
    </row>
    <row r="6" spans="1:11" ht="21" customHeight="1">
      <c r="A6" s="38"/>
      <c r="B6" s="37"/>
      <c r="C6" s="23"/>
      <c r="D6" s="31" t="s">
        <v>7</v>
      </c>
      <c r="E6" s="31"/>
      <c r="F6" s="31"/>
      <c r="G6" s="10"/>
      <c r="H6" s="10"/>
      <c r="I6" s="32"/>
      <c r="J6" s="32"/>
      <c r="K6" s="32"/>
    </row>
    <row r="8" spans="1:18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1</v>
      </c>
      <c r="R8" s="35"/>
    </row>
    <row r="9" spans="1:24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6"/>
      <c r="Q9" s="16"/>
      <c r="R9" s="16"/>
      <c r="S9" s="6"/>
      <c r="T9" s="6"/>
      <c r="U9" s="6"/>
      <c r="V9" s="6"/>
      <c r="W9" s="6"/>
      <c r="X9" s="6"/>
    </row>
    <row r="10" spans="1:24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125</v>
      </c>
      <c r="H10" s="19" t="s">
        <v>24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19" t="s">
        <v>15</v>
      </c>
      <c r="P10" s="20" t="s">
        <v>20</v>
      </c>
      <c r="Q10" s="19" t="s">
        <v>16</v>
      </c>
      <c r="R10" s="19" t="s">
        <v>17</v>
      </c>
      <c r="S10" s="6"/>
      <c r="T10" s="6"/>
      <c r="U10" s="6"/>
      <c r="V10" s="6"/>
      <c r="W10" s="6"/>
      <c r="X10" s="6"/>
    </row>
    <row r="11" spans="1:18" ht="62.25">
      <c r="A11" s="17">
        <v>1</v>
      </c>
      <c r="B11" s="13" t="s">
        <v>34</v>
      </c>
      <c r="C11" s="13" t="s">
        <v>178</v>
      </c>
      <c r="D11" s="14" t="s">
        <v>72</v>
      </c>
      <c r="E11" s="14" t="s">
        <v>89</v>
      </c>
      <c r="F11" s="14" t="s">
        <v>74</v>
      </c>
      <c r="G11" s="14" t="s">
        <v>126</v>
      </c>
      <c r="H11" s="21" t="s">
        <v>29</v>
      </c>
      <c r="I11" s="21" t="s">
        <v>28</v>
      </c>
      <c r="J11" s="21">
        <v>39678</v>
      </c>
      <c r="K11" s="13" t="s">
        <v>30</v>
      </c>
      <c r="L11" s="13" t="s">
        <v>31</v>
      </c>
      <c r="M11" s="13" t="s">
        <v>31</v>
      </c>
      <c r="N11" s="14">
        <v>8</v>
      </c>
      <c r="O11" s="22">
        <f>100/62*33</f>
        <v>53.2258064516129</v>
      </c>
      <c r="P11" s="13" t="s">
        <v>197</v>
      </c>
      <c r="Q11" s="13" t="s">
        <v>32</v>
      </c>
      <c r="R11" s="13" t="s">
        <v>33</v>
      </c>
    </row>
    <row r="12" spans="1:18" ht="62.25">
      <c r="A12" s="17">
        <v>2</v>
      </c>
      <c r="B12" s="13" t="s">
        <v>34</v>
      </c>
      <c r="C12" s="13" t="s">
        <v>177</v>
      </c>
      <c r="D12" s="14" t="s">
        <v>90</v>
      </c>
      <c r="E12" s="14" t="s">
        <v>91</v>
      </c>
      <c r="F12" s="14" t="s">
        <v>41</v>
      </c>
      <c r="G12" s="14" t="s">
        <v>127</v>
      </c>
      <c r="H12" s="21" t="s">
        <v>29</v>
      </c>
      <c r="I12" s="21" t="s">
        <v>38</v>
      </c>
      <c r="J12" s="21">
        <v>39474</v>
      </c>
      <c r="K12" s="13" t="s">
        <v>30</v>
      </c>
      <c r="L12" s="13" t="s">
        <v>31</v>
      </c>
      <c r="M12" s="13" t="s">
        <v>31</v>
      </c>
      <c r="N12" s="14">
        <v>8</v>
      </c>
      <c r="O12" s="22">
        <f>100/62*26</f>
        <v>41.93548387096774</v>
      </c>
      <c r="P12" s="13" t="s">
        <v>198</v>
      </c>
      <c r="Q12" s="13" t="s">
        <v>32</v>
      </c>
      <c r="R12" s="13" t="s">
        <v>33</v>
      </c>
    </row>
    <row r="13" spans="1:18" ht="62.25">
      <c r="A13" s="17">
        <v>3</v>
      </c>
      <c r="B13" s="13" t="s">
        <v>34</v>
      </c>
      <c r="C13" s="13" t="s">
        <v>175</v>
      </c>
      <c r="D13" s="14" t="s">
        <v>94</v>
      </c>
      <c r="E13" s="14" t="s">
        <v>26</v>
      </c>
      <c r="F13" s="14" t="s">
        <v>95</v>
      </c>
      <c r="G13" s="14" t="s">
        <v>128</v>
      </c>
      <c r="H13" s="21" t="s">
        <v>29</v>
      </c>
      <c r="I13" s="21" t="s">
        <v>28</v>
      </c>
      <c r="J13" s="21">
        <v>39703</v>
      </c>
      <c r="K13" s="13" t="s">
        <v>30</v>
      </c>
      <c r="L13" s="13" t="s">
        <v>31</v>
      </c>
      <c r="M13" s="13" t="s">
        <v>31</v>
      </c>
      <c r="N13" s="14">
        <v>8</v>
      </c>
      <c r="O13" s="22">
        <f>100/62*26</f>
        <v>41.93548387096774</v>
      </c>
      <c r="P13" s="13" t="s">
        <v>198</v>
      </c>
      <c r="Q13" s="13" t="s">
        <v>32</v>
      </c>
      <c r="R13" s="13" t="s">
        <v>33</v>
      </c>
    </row>
    <row r="14" spans="1:18" ht="62.25">
      <c r="A14" s="17">
        <v>4</v>
      </c>
      <c r="B14" s="13" t="s">
        <v>34</v>
      </c>
      <c r="C14" s="13" t="s">
        <v>176</v>
      </c>
      <c r="D14" s="14" t="s">
        <v>92</v>
      </c>
      <c r="E14" s="14" t="s">
        <v>91</v>
      </c>
      <c r="F14" s="14" t="s">
        <v>93</v>
      </c>
      <c r="G14" s="14" t="s">
        <v>129</v>
      </c>
      <c r="H14" s="21" t="s">
        <v>29</v>
      </c>
      <c r="I14" s="21" t="s">
        <v>38</v>
      </c>
      <c r="J14" s="21">
        <v>39611</v>
      </c>
      <c r="K14" s="13" t="s">
        <v>30</v>
      </c>
      <c r="L14" s="13" t="s">
        <v>31</v>
      </c>
      <c r="M14" s="13" t="s">
        <v>31</v>
      </c>
      <c r="N14" s="14">
        <v>8</v>
      </c>
      <c r="O14" s="22">
        <f>100/62*22</f>
        <v>35.483870967741936</v>
      </c>
      <c r="P14" s="13" t="s">
        <v>199</v>
      </c>
      <c r="Q14" s="13" t="s">
        <v>32</v>
      </c>
      <c r="R14" s="13" t="s">
        <v>33</v>
      </c>
    </row>
    <row r="15" spans="1:18" ht="12.75">
      <c r="A15" s="3"/>
      <c r="B15" s="3"/>
      <c r="C15" s="3"/>
      <c r="D15" s="7"/>
      <c r="E15" s="2"/>
      <c r="F15" s="2"/>
      <c r="G15" s="2"/>
      <c r="H15" s="2"/>
      <c r="I15" s="8"/>
      <c r="J15" s="2"/>
      <c r="K15" s="9"/>
      <c r="L15" s="9"/>
      <c r="M15" s="9"/>
      <c r="N15" s="9"/>
      <c r="O15" s="9"/>
      <c r="P15" s="9"/>
      <c r="Q15" s="9"/>
      <c r="R15" s="9"/>
    </row>
  </sheetData>
  <sheetProtection/>
  <mergeCells count="15">
    <mergeCell ref="D8:P8"/>
    <mergeCell ref="Q8:R8"/>
    <mergeCell ref="A5:B5"/>
    <mergeCell ref="D5:F5"/>
    <mergeCell ref="I5:K5"/>
    <mergeCell ref="A6:B6"/>
    <mergeCell ref="D6:F6"/>
    <mergeCell ref="I6:K6"/>
    <mergeCell ref="O1:R1"/>
    <mergeCell ref="B2:R2"/>
    <mergeCell ref="A3:B3"/>
    <mergeCell ref="I3:K3"/>
    <mergeCell ref="A4:B4"/>
    <mergeCell ref="D4:F4"/>
    <mergeCell ref="I4:K4"/>
  </mergeCells>
  <dataValidations count="1">
    <dataValidation allowBlank="1" showInputMessage="1" showErrorMessage="1" sqref="I3:I6 A3:A6 A8 D8:D9 D10:J15 D3:D6 E3 B10:C10"/>
  </dataValidation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4">
      <selection activeCell="O10" sqref="O10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hidden="1" customWidth="1"/>
    <col min="5" max="5" width="13.00390625" style="1" hidden="1" customWidth="1"/>
    <col min="6" max="7" width="11.625" style="1" hidden="1" customWidth="1"/>
    <col min="8" max="8" width="18.625" style="1" hidden="1" customWidth="1"/>
    <col min="9" max="9" width="0" style="1" hidden="1" customWidth="1"/>
    <col min="10" max="10" width="13.875" style="1" hidden="1" customWidth="1"/>
    <col min="11" max="11" width="14.625" style="1" hidden="1" customWidth="1"/>
    <col min="12" max="12" width="16.875" style="1" hidden="1" customWidth="1"/>
    <col min="13" max="13" width="19.00390625" style="1" customWidth="1"/>
    <col min="14" max="14" width="16.50390625" style="1" customWidth="1"/>
    <col min="15" max="15" width="12.50390625" style="1" customWidth="1"/>
    <col min="16" max="16" width="23.375" style="1" customWidth="1"/>
    <col min="17" max="17" width="12.625" style="1" customWidth="1"/>
    <col min="18" max="18" width="16.125" style="1" customWidth="1"/>
    <col min="19" max="16384" width="9.125" style="1" customWidth="1"/>
  </cols>
  <sheetData>
    <row r="1" spans="15:18" ht="48.75" customHeight="1">
      <c r="O1" s="25"/>
      <c r="P1" s="26"/>
      <c r="Q1" s="26"/>
      <c r="R1" s="26"/>
    </row>
    <row r="2" spans="2:18" ht="33.75" customHeight="1">
      <c r="B2" s="27" t="s">
        <v>205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1" ht="21" customHeight="1">
      <c r="A3" s="28"/>
      <c r="B3" s="29"/>
      <c r="C3" s="3"/>
      <c r="D3" s="4" t="s">
        <v>18</v>
      </c>
      <c r="E3" s="5"/>
      <c r="I3" s="30" t="s">
        <v>21</v>
      </c>
      <c r="J3" s="30"/>
      <c r="K3" s="30"/>
    </row>
    <row r="4" spans="1:11" ht="44.25" customHeight="1">
      <c r="A4" s="28"/>
      <c r="B4" s="29"/>
      <c r="C4" s="3"/>
      <c r="D4" s="31" t="s">
        <v>19</v>
      </c>
      <c r="E4" s="31"/>
      <c r="F4" s="31"/>
      <c r="G4" s="10"/>
      <c r="H4" s="10"/>
      <c r="I4" s="32"/>
      <c r="J4" s="32"/>
      <c r="K4" s="32"/>
    </row>
    <row r="5" spans="1:11" ht="21.75" customHeight="1">
      <c r="A5" s="36"/>
      <c r="B5" s="37"/>
      <c r="C5" s="23"/>
      <c r="D5" s="31" t="s">
        <v>5</v>
      </c>
      <c r="E5" s="31"/>
      <c r="F5" s="31"/>
      <c r="G5" s="10"/>
      <c r="H5" s="10"/>
      <c r="I5" s="32">
        <v>9</v>
      </c>
      <c r="J5" s="32"/>
      <c r="K5" s="32"/>
    </row>
    <row r="6" spans="1:11" ht="21" customHeight="1">
      <c r="A6" s="38"/>
      <c r="B6" s="37"/>
      <c r="C6" s="23"/>
      <c r="D6" s="31" t="s">
        <v>7</v>
      </c>
      <c r="E6" s="31"/>
      <c r="F6" s="31"/>
      <c r="G6" s="10"/>
      <c r="H6" s="10"/>
      <c r="I6" s="32"/>
      <c r="J6" s="32"/>
      <c r="K6" s="32"/>
    </row>
    <row r="8" spans="1:18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1</v>
      </c>
      <c r="R8" s="35"/>
    </row>
    <row r="9" spans="1:24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6"/>
      <c r="Q9" s="16"/>
      <c r="R9" s="16"/>
      <c r="S9" s="6"/>
      <c r="T9" s="6"/>
      <c r="U9" s="6"/>
      <c r="V9" s="6"/>
      <c r="W9" s="6"/>
      <c r="X9" s="6"/>
    </row>
    <row r="10" spans="1:24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125</v>
      </c>
      <c r="H10" s="19" t="s">
        <v>24</v>
      </c>
      <c r="I10" s="19" t="s">
        <v>9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19" t="s">
        <v>15</v>
      </c>
      <c r="P10" s="20" t="s">
        <v>20</v>
      </c>
      <c r="Q10" s="19" t="s">
        <v>16</v>
      </c>
      <c r="R10" s="19" t="s">
        <v>17</v>
      </c>
      <c r="S10" s="6"/>
      <c r="T10" s="6"/>
      <c r="U10" s="6"/>
      <c r="V10" s="6"/>
      <c r="W10" s="6"/>
      <c r="X10" s="6"/>
    </row>
    <row r="11" spans="1:18" ht="46.5">
      <c r="A11" s="17">
        <v>1</v>
      </c>
      <c r="B11" s="13" t="s">
        <v>34</v>
      </c>
      <c r="C11" s="13" t="s">
        <v>172</v>
      </c>
      <c r="D11" s="14" t="s">
        <v>102</v>
      </c>
      <c r="E11" s="14" t="s">
        <v>88</v>
      </c>
      <c r="F11" s="14" t="s">
        <v>59</v>
      </c>
      <c r="G11" s="14" t="s">
        <v>150</v>
      </c>
      <c r="H11" s="21" t="s">
        <v>29</v>
      </c>
      <c r="I11" s="21" t="s">
        <v>28</v>
      </c>
      <c r="J11" s="21">
        <v>39199</v>
      </c>
      <c r="K11" s="13" t="s">
        <v>30</v>
      </c>
      <c r="L11" s="13" t="s">
        <v>31</v>
      </c>
      <c r="M11" s="13" t="s">
        <v>31</v>
      </c>
      <c r="N11" s="14">
        <v>9</v>
      </c>
      <c r="O11" s="22">
        <f>100/90*58</f>
        <v>64.44444444444444</v>
      </c>
      <c r="P11" s="13" t="s">
        <v>197</v>
      </c>
      <c r="Q11" s="13" t="s">
        <v>32</v>
      </c>
      <c r="R11" s="13" t="s">
        <v>33</v>
      </c>
    </row>
    <row r="12" spans="1:18" ht="46.5">
      <c r="A12" s="17">
        <v>2</v>
      </c>
      <c r="B12" s="13" t="s">
        <v>34</v>
      </c>
      <c r="C12" s="13" t="s">
        <v>173</v>
      </c>
      <c r="D12" s="14" t="s">
        <v>99</v>
      </c>
      <c r="E12" s="14" t="s">
        <v>100</v>
      </c>
      <c r="F12" s="14" t="s">
        <v>101</v>
      </c>
      <c r="G12" s="14" t="s">
        <v>151</v>
      </c>
      <c r="H12" s="21" t="s">
        <v>29</v>
      </c>
      <c r="I12" s="21" t="s">
        <v>28</v>
      </c>
      <c r="J12" s="21">
        <v>39178</v>
      </c>
      <c r="K12" s="13" t="s">
        <v>30</v>
      </c>
      <c r="L12" s="13" t="s">
        <v>31</v>
      </c>
      <c r="M12" s="13" t="s">
        <v>31</v>
      </c>
      <c r="N12" s="14">
        <v>9</v>
      </c>
      <c r="O12" s="22">
        <f>100/90*56</f>
        <v>62.22222222222223</v>
      </c>
      <c r="P12" s="13" t="s">
        <v>198</v>
      </c>
      <c r="Q12" s="13" t="s">
        <v>32</v>
      </c>
      <c r="R12" s="13" t="s">
        <v>33</v>
      </c>
    </row>
    <row r="13" spans="1:18" ht="46.5">
      <c r="A13" s="17">
        <v>3</v>
      </c>
      <c r="B13" s="13" t="s">
        <v>34</v>
      </c>
      <c r="C13" s="13" t="s">
        <v>171</v>
      </c>
      <c r="D13" s="14" t="s">
        <v>103</v>
      </c>
      <c r="E13" s="14" t="s">
        <v>104</v>
      </c>
      <c r="F13" s="14" t="s">
        <v>105</v>
      </c>
      <c r="G13" s="14" t="s">
        <v>152</v>
      </c>
      <c r="H13" s="21" t="s">
        <v>29</v>
      </c>
      <c r="I13" s="21" t="s">
        <v>38</v>
      </c>
      <c r="J13" s="21">
        <v>39190</v>
      </c>
      <c r="K13" s="13" t="s">
        <v>30</v>
      </c>
      <c r="L13" s="13" t="s">
        <v>31</v>
      </c>
      <c r="M13" s="13" t="s">
        <v>31</v>
      </c>
      <c r="N13" s="14">
        <v>9</v>
      </c>
      <c r="O13" s="22">
        <f>100/90*32</f>
        <v>35.55555555555556</v>
      </c>
      <c r="P13" s="13" t="s">
        <v>199</v>
      </c>
      <c r="Q13" s="13" t="s">
        <v>32</v>
      </c>
      <c r="R13" s="13" t="s">
        <v>33</v>
      </c>
    </row>
    <row r="14" spans="1:18" ht="46.5">
      <c r="A14" s="17">
        <v>4</v>
      </c>
      <c r="B14" s="13" t="s">
        <v>34</v>
      </c>
      <c r="C14" s="13" t="s">
        <v>170</v>
      </c>
      <c r="D14" s="14" t="s">
        <v>106</v>
      </c>
      <c r="E14" s="14" t="s">
        <v>40</v>
      </c>
      <c r="F14" s="14" t="s">
        <v>107</v>
      </c>
      <c r="G14" s="14" t="s">
        <v>153</v>
      </c>
      <c r="H14" s="21" t="s">
        <v>29</v>
      </c>
      <c r="I14" s="21" t="s">
        <v>38</v>
      </c>
      <c r="J14" s="21">
        <v>39161</v>
      </c>
      <c r="K14" s="13" t="s">
        <v>30</v>
      </c>
      <c r="L14" s="13" t="s">
        <v>31</v>
      </c>
      <c r="M14" s="13" t="s">
        <v>31</v>
      </c>
      <c r="N14" s="14">
        <v>9</v>
      </c>
      <c r="O14" s="22">
        <f>100/90*27</f>
        <v>30</v>
      </c>
      <c r="P14" s="13" t="s">
        <v>199</v>
      </c>
      <c r="Q14" s="13" t="s">
        <v>32</v>
      </c>
      <c r="R14" s="13" t="s">
        <v>33</v>
      </c>
    </row>
    <row r="15" spans="1:18" ht="46.5">
      <c r="A15" s="17">
        <v>5</v>
      </c>
      <c r="B15" s="13" t="s">
        <v>34</v>
      </c>
      <c r="C15" s="13" t="s">
        <v>174</v>
      </c>
      <c r="D15" s="14" t="s">
        <v>96</v>
      </c>
      <c r="E15" s="14" t="s">
        <v>97</v>
      </c>
      <c r="F15" s="14" t="s">
        <v>98</v>
      </c>
      <c r="G15" s="14" t="s">
        <v>154</v>
      </c>
      <c r="H15" s="21" t="s">
        <v>29</v>
      </c>
      <c r="I15" s="21" t="s">
        <v>28</v>
      </c>
      <c r="J15" s="21">
        <v>39172</v>
      </c>
      <c r="K15" s="13" t="s">
        <v>30</v>
      </c>
      <c r="L15" s="13" t="s">
        <v>31</v>
      </c>
      <c r="M15" s="13" t="s">
        <v>31</v>
      </c>
      <c r="N15" s="14">
        <v>9</v>
      </c>
      <c r="O15" s="22">
        <f>100/90*22</f>
        <v>24.444444444444446</v>
      </c>
      <c r="P15" s="13" t="s">
        <v>199</v>
      </c>
      <c r="Q15" s="13" t="s">
        <v>32</v>
      </c>
      <c r="R15" s="13" t="s">
        <v>33</v>
      </c>
    </row>
    <row r="16" spans="1:18" ht="12.75">
      <c r="A16" s="3"/>
      <c r="B16" s="3"/>
      <c r="C16" s="3"/>
      <c r="D16" s="7"/>
      <c r="E16" s="2"/>
      <c r="F16" s="2"/>
      <c r="G16" s="2"/>
      <c r="H16" s="2"/>
      <c r="I16" s="8"/>
      <c r="J16" s="2"/>
      <c r="K16" s="9"/>
      <c r="L16" s="9"/>
      <c r="M16" s="9"/>
      <c r="N16" s="9"/>
      <c r="O16" s="9"/>
      <c r="P16" s="9"/>
      <c r="Q16" s="9"/>
      <c r="R16" s="9"/>
    </row>
  </sheetData>
  <sheetProtection/>
  <mergeCells count="15">
    <mergeCell ref="D8:P8"/>
    <mergeCell ref="Q8:R8"/>
    <mergeCell ref="A5:B5"/>
    <mergeCell ref="D5:F5"/>
    <mergeCell ref="I5:K5"/>
    <mergeCell ref="A6:B6"/>
    <mergeCell ref="D6:F6"/>
    <mergeCell ref="I6:K6"/>
    <mergeCell ref="O1:R1"/>
    <mergeCell ref="B2:R2"/>
    <mergeCell ref="A3:B3"/>
    <mergeCell ref="I3:K3"/>
    <mergeCell ref="A4:B4"/>
    <mergeCell ref="D4:F4"/>
    <mergeCell ref="I4:K4"/>
  </mergeCells>
  <dataValidations count="1">
    <dataValidation allowBlank="1" showInputMessage="1" showErrorMessage="1" sqref="A8 D10:J16 D8:D9 I3:I6 A3:A6 E3 D3:D6 B10:C10"/>
  </dataValidation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4">
      <selection activeCell="C10" sqref="C10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customWidth="1"/>
    <col min="5" max="5" width="13.00390625" style="1" customWidth="1"/>
    <col min="6" max="6" width="11.625" style="1" customWidth="1"/>
    <col min="7" max="7" width="9.125" style="1" customWidth="1"/>
    <col min="8" max="8" width="20.50390625" style="1" customWidth="1"/>
    <col min="9" max="9" width="13.875" style="1" customWidth="1"/>
    <col min="10" max="10" width="14.625" style="1" customWidth="1"/>
    <col min="11" max="11" width="16.875" style="1" customWidth="1"/>
    <col min="12" max="12" width="19.00390625" style="1" customWidth="1"/>
    <col min="13" max="13" width="16.50390625" style="1" customWidth="1"/>
    <col min="14" max="14" width="12.50390625" style="1" customWidth="1"/>
    <col min="15" max="15" width="23.375" style="1" customWidth="1"/>
    <col min="16" max="16" width="12.625" style="1" customWidth="1"/>
    <col min="17" max="17" width="14.125" style="1" customWidth="1"/>
    <col min="18" max="16384" width="9.125" style="1" customWidth="1"/>
  </cols>
  <sheetData>
    <row r="1" spans="14:17" ht="48.75" customHeight="1">
      <c r="N1" s="25"/>
      <c r="O1" s="26"/>
      <c r="P1" s="26"/>
      <c r="Q1" s="26"/>
    </row>
    <row r="2" spans="2:17" ht="33.75" customHeight="1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0" ht="21" customHeight="1">
      <c r="A3" s="28"/>
      <c r="B3" s="29"/>
      <c r="C3" s="3"/>
      <c r="D3" s="4" t="s">
        <v>18</v>
      </c>
      <c r="E3" s="5"/>
      <c r="G3" s="30" t="s">
        <v>21</v>
      </c>
      <c r="H3" s="30"/>
      <c r="I3" s="30"/>
      <c r="J3" s="30"/>
    </row>
    <row r="4" spans="1:10" ht="44.25" customHeight="1">
      <c r="A4" s="28"/>
      <c r="B4" s="29"/>
      <c r="C4" s="3"/>
      <c r="D4" s="31" t="s">
        <v>19</v>
      </c>
      <c r="E4" s="31"/>
      <c r="F4" s="31"/>
      <c r="G4" s="32"/>
      <c r="H4" s="32"/>
      <c r="I4" s="32"/>
      <c r="J4" s="32"/>
    </row>
    <row r="5" spans="1:10" ht="21.75" customHeight="1">
      <c r="A5" s="36"/>
      <c r="B5" s="37"/>
      <c r="C5" s="23"/>
      <c r="D5" s="31" t="s">
        <v>5</v>
      </c>
      <c r="E5" s="31"/>
      <c r="F5" s="31"/>
      <c r="G5" s="32">
        <v>10</v>
      </c>
      <c r="H5" s="32"/>
      <c r="I5" s="32"/>
      <c r="J5" s="32"/>
    </row>
    <row r="6" spans="1:10" ht="21" customHeight="1">
      <c r="A6" s="38"/>
      <c r="B6" s="37"/>
      <c r="C6" s="23"/>
      <c r="D6" s="31" t="s">
        <v>7</v>
      </c>
      <c r="E6" s="31"/>
      <c r="F6" s="31"/>
      <c r="G6" s="32"/>
      <c r="H6" s="32"/>
      <c r="I6" s="32"/>
      <c r="J6" s="32"/>
    </row>
    <row r="8" spans="1:17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 t="s">
        <v>1</v>
      </c>
      <c r="Q8" s="35"/>
    </row>
    <row r="9" spans="1:23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4"/>
      <c r="L9" s="15"/>
      <c r="M9" s="15"/>
      <c r="N9" s="15"/>
      <c r="O9" s="16"/>
      <c r="P9" s="16"/>
      <c r="Q9" s="16"/>
      <c r="R9" s="6"/>
      <c r="S9" s="6"/>
      <c r="T9" s="6"/>
      <c r="U9" s="6"/>
      <c r="V9" s="6"/>
      <c r="W9" s="6"/>
    </row>
    <row r="10" spans="1:23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9</v>
      </c>
      <c r="H10" s="19" t="s">
        <v>24</v>
      </c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19" t="s">
        <v>15</v>
      </c>
      <c r="O10" s="20" t="s">
        <v>20</v>
      </c>
      <c r="P10" s="19" t="s">
        <v>16</v>
      </c>
      <c r="Q10" s="19" t="s">
        <v>17</v>
      </c>
      <c r="R10" s="6"/>
      <c r="S10" s="6"/>
      <c r="T10" s="6"/>
      <c r="U10" s="6"/>
      <c r="V10" s="6"/>
      <c r="W10" s="6"/>
    </row>
    <row r="11" spans="1:17" ht="15">
      <c r="A11" s="17">
        <v>1</v>
      </c>
      <c r="B11" s="13"/>
      <c r="C11" s="13"/>
      <c r="D11" s="14"/>
      <c r="E11" s="14"/>
      <c r="F11" s="14"/>
      <c r="G11" s="21"/>
      <c r="H11" s="21"/>
      <c r="I11" s="14"/>
      <c r="J11" s="13"/>
      <c r="K11" s="13"/>
      <c r="L11" s="14"/>
      <c r="M11" s="14"/>
      <c r="N11" s="14"/>
      <c r="O11" s="13"/>
      <c r="P11" s="13"/>
      <c r="Q11" s="13"/>
    </row>
    <row r="12" spans="1:17" ht="15">
      <c r="A12" s="17">
        <v>2</v>
      </c>
      <c r="B12" s="13"/>
      <c r="C12" s="13"/>
      <c r="D12" s="14"/>
      <c r="E12" s="14"/>
      <c r="F12" s="14"/>
      <c r="G12" s="21"/>
      <c r="H12" s="21"/>
      <c r="I12" s="14"/>
      <c r="J12" s="13"/>
      <c r="K12" s="13"/>
      <c r="L12" s="14"/>
      <c r="M12" s="14"/>
      <c r="N12" s="14"/>
      <c r="O12" s="13"/>
      <c r="P12" s="13"/>
      <c r="Q12" s="13"/>
    </row>
    <row r="13" spans="1:17" ht="15">
      <c r="A13" s="17">
        <v>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>
      <c r="A14" s="17">
        <v>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>
      <c r="A15" s="17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">
      <c r="A16" s="17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>
      <c r="A17" s="13"/>
      <c r="B17" s="13"/>
      <c r="C17" s="13"/>
      <c r="D17" s="14"/>
      <c r="E17" s="14"/>
      <c r="F17" s="14"/>
      <c r="G17" s="21"/>
      <c r="H17" s="21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3"/>
      <c r="B18" s="3"/>
      <c r="C18" s="3"/>
      <c r="D18" s="7"/>
      <c r="E18" s="2"/>
      <c r="F18" s="2"/>
      <c r="G18" s="8"/>
      <c r="H18" s="8"/>
      <c r="I18" s="2"/>
      <c r="J18" s="9"/>
      <c r="K18" s="9"/>
      <c r="L18" s="9"/>
      <c r="M18" s="9"/>
      <c r="N18" s="9"/>
      <c r="O18" s="9"/>
      <c r="P18" s="9"/>
      <c r="Q18" s="9"/>
    </row>
  </sheetData>
  <sheetProtection/>
  <mergeCells count="15">
    <mergeCell ref="D8:O8"/>
    <mergeCell ref="P8:Q8"/>
    <mergeCell ref="A5:B5"/>
    <mergeCell ref="D5:F5"/>
    <mergeCell ref="G5:J5"/>
    <mergeCell ref="A6:B6"/>
    <mergeCell ref="D6:F6"/>
    <mergeCell ref="G6:J6"/>
    <mergeCell ref="N1:Q1"/>
    <mergeCell ref="B2:Q2"/>
    <mergeCell ref="A3:B3"/>
    <mergeCell ref="G3:J3"/>
    <mergeCell ref="A4:B4"/>
    <mergeCell ref="D4:F4"/>
    <mergeCell ref="G4:J4"/>
  </mergeCells>
  <dataValidations count="1">
    <dataValidation allowBlank="1" showInputMessage="1" showErrorMessage="1" sqref="A8 D10:I12 G3:H6 A3:A6 E3 D3:D6 D17:I18 D8:D9 B10:C10"/>
  </dataValidation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1">
      <selection activeCell="N4" sqref="N4"/>
    </sheetView>
  </sheetViews>
  <sheetFormatPr defaultColWidth="9.125" defaultRowHeight="12.75"/>
  <cols>
    <col min="1" max="1" width="9.125" style="1" customWidth="1"/>
    <col min="2" max="3" width="24.375" style="1" customWidth="1"/>
    <col min="4" max="4" width="14.50390625" style="1" hidden="1" customWidth="1"/>
    <col min="5" max="5" width="13.00390625" style="1" hidden="1" customWidth="1"/>
    <col min="6" max="7" width="11.625" style="1" hidden="1" customWidth="1"/>
    <col min="8" max="8" width="0" style="1" hidden="1" customWidth="1"/>
    <col min="9" max="9" width="19.50390625" style="1" hidden="1" customWidth="1"/>
    <col min="10" max="10" width="13.875" style="1" hidden="1" customWidth="1"/>
    <col min="11" max="11" width="14.625" style="1" hidden="1" customWidth="1"/>
    <col min="12" max="12" width="16.875" style="1" hidden="1" customWidth="1"/>
    <col min="13" max="13" width="19.00390625" style="1" customWidth="1"/>
    <col min="14" max="14" width="16.50390625" style="1" customWidth="1"/>
    <col min="15" max="15" width="12.50390625" style="1" customWidth="1"/>
    <col min="16" max="16" width="23.375" style="1" customWidth="1"/>
    <col min="17" max="17" width="12.625" style="1" customWidth="1"/>
    <col min="18" max="18" width="16.50390625" style="1" customWidth="1"/>
    <col min="19" max="16384" width="9.125" style="1" customWidth="1"/>
  </cols>
  <sheetData>
    <row r="1" spans="15:18" ht="48.75" customHeight="1">
      <c r="O1" s="25"/>
      <c r="P1" s="26"/>
      <c r="Q1" s="26"/>
      <c r="R1" s="26"/>
    </row>
    <row r="2" spans="2:18" ht="33.75" customHeight="1">
      <c r="B2" s="27" t="s">
        <v>204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1" ht="21" customHeight="1">
      <c r="A3" s="28"/>
      <c r="B3" s="29"/>
      <c r="C3" s="3"/>
      <c r="D3" s="4" t="s">
        <v>18</v>
      </c>
      <c r="E3" s="5"/>
      <c r="H3" s="30" t="s">
        <v>21</v>
      </c>
      <c r="I3" s="30"/>
      <c r="J3" s="30"/>
      <c r="K3" s="30"/>
    </row>
    <row r="4" spans="1:11" ht="44.25" customHeight="1">
      <c r="A4" s="28"/>
      <c r="B4" s="29"/>
      <c r="C4" s="3"/>
      <c r="D4" s="31" t="s">
        <v>19</v>
      </c>
      <c r="E4" s="31"/>
      <c r="F4" s="31"/>
      <c r="G4" s="10"/>
      <c r="H4" s="32"/>
      <c r="I4" s="32"/>
      <c r="J4" s="32"/>
      <c r="K4" s="32"/>
    </row>
    <row r="5" spans="1:11" ht="21.75" customHeight="1">
      <c r="A5" s="36"/>
      <c r="B5" s="37"/>
      <c r="C5" s="23"/>
      <c r="D5" s="31" t="s">
        <v>5</v>
      </c>
      <c r="E5" s="31"/>
      <c r="F5" s="31"/>
      <c r="G5" s="10"/>
      <c r="H5" s="32">
        <v>11</v>
      </c>
      <c r="I5" s="32"/>
      <c r="J5" s="32"/>
      <c r="K5" s="32"/>
    </row>
    <row r="6" spans="1:11" ht="21" customHeight="1">
      <c r="A6" s="38"/>
      <c r="B6" s="37"/>
      <c r="C6" s="23"/>
      <c r="D6" s="31" t="s">
        <v>7</v>
      </c>
      <c r="E6" s="31"/>
      <c r="F6" s="31"/>
      <c r="G6" s="10"/>
      <c r="H6" s="32"/>
      <c r="I6" s="32"/>
      <c r="J6" s="32"/>
      <c r="K6" s="32"/>
    </row>
    <row r="8" spans="1:18" ht="12.75" customHeight="1">
      <c r="A8" s="11"/>
      <c r="B8" s="12"/>
      <c r="C8" s="12"/>
      <c r="D8" s="33" t="s"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 t="s">
        <v>1</v>
      </c>
      <c r="R8" s="35"/>
    </row>
    <row r="9" spans="1:24" ht="12.7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5"/>
      <c r="L9" s="14"/>
      <c r="M9" s="15"/>
      <c r="N9" s="15"/>
      <c r="O9" s="15"/>
      <c r="P9" s="16"/>
      <c r="Q9" s="16"/>
      <c r="R9" s="16"/>
      <c r="S9" s="6"/>
      <c r="T9" s="6"/>
      <c r="U9" s="6"/>
      <c r="V9" s="6"/>
      <c r="W9" s="6"/>
      <c r="X9" s="6"/>
    </row>
    <row r="10" spans="1:24" ht="78">
      <c r="A10" s="17" t="s">
        <v>6</v>
      </c>
      <c r="B10" s="18" t="s">
        <v>8</v>
      </c>
      <c r="C10" s="19" t="s">
        <v>162</v>
      </c>
      <c r="D10" s="18" t="s">
        <v>2</v>
      </c>
      <c r="E10" s="18" t="s">
        <v>3</v>
      </c>
      <c r="F10" s="19" t="s">
        <v>4</v>
      </c>
      <c r="G10" s="19" t="s">
        <v>125</v>
      </c>
      <c r="H10" s="19" t="s">
        <v>9</v>
      </c>
      <c r="I10" s="19" t="s">
        <v>24</v>
      </c>
      <c r="J10" s="19" t="s">
        <v>10</v>
      </c>
      <c r="K10" s="19" t="s">
        <v>11</v>
      </c>
      <c r="L10" s="19" t="s">
        <v>12</v>
      </c>
      <c r="M10" s="19" t="s">
        <v>13</v>
      </c>
      <c r="N10" s="19" t="s">
        <v>14</v>
      </c>
      <c r="O10" s="19" t="s">
        <v>15</v>
      </c>
      <c r="P10" s="20" t="s">
        <v>20</v>
      </c>
      <c r="Q10" s="19" t="s">
        <v>16</v>
      </c>
      <c r="R10" s="19" t="s">
        <v>17</v>
      </c>
      <c r="S10" s="6"/>
      <c r="T10" s="6"/>
      <c r="U10" s="6"/>
      <c r="V10" s="6"/>
      <c r="W10" s="6"/>
      <c r="X10" s="6"/>
    </row>
    <row r="11" spans="1:18" ht="46.5">
      <c r="A11" s="17">
        <v>1</v>
      </c>
      <c r="B11" s="13" t="s">
        <v>34</v>
      </c>
      <c r="C11" s="13" t="s">
        <v>169</v>
      </c>
      <c r="D11" s="14" t="s">
        <v>108</v>
      </c>
      <c r="E11" s="14" t="s">
        <v>109</v>
      </c>
      <c r="F11" s="14" t="s">
        <v>76</v>
      </c>
      <c r="G11" s="14" t="s">
        <v>155</v>
      </c>
      <c r="H11" s="21" t="s">
        <v>29</v>
      </c>
      <c r="I11" s="21" t="s">
        <v>28</v>
      </c>
      <c r="J11" s="21">
        <v>38679</v>
      </c>
      <c r="K11" s="13" t="s">
        <v>30</v>
      </c>
      <c r="L11" s="13" t="s">
        <v>31</v>
      </c>
      <c r="M11" s="13" t="s">
        <v>31</v>
      </c>
      <c r="N11" s="14">
        <v>11</v>
      </c>
      <c r="O11" s="22">
        <f>100/90*63</f>
        <v>70</v>
      </c>
      <c r="P11" s="13" t="s">
        <v>197</v>
      </c>
      <c r="Q11" s="13" t="s">
        <v>32</v>
      </c>
      <c r="R11" s="13" t="s">
        <v>33</v>
      </c>
    </row>
    <row r="12" spans="1:18" ht="46.5">
      <c r="A12" s="17">
        <v>2</v>
      </c>
      <c r="B12" s="13" t="s">
        <v>34</v>
      </c>
      <c r="C12" s="13" t="s">
        <v>168</v>
      </c>
      <c r="D12" s="14" t="s">
        <v>110</v>
      </c>
      <c r="E12" s="14" t="s">
        <v>111</v>
      </c>
      <c r="F12" s="14" t="s">
        <v>112</v>
      </c>
      <c r="G12" s="14" t="s">
        <v>156</v>
      </c>
      <c r="H12" s="21" t="s">
        <v>29</v>
      </c>
      <c r="I12" s="21" t="s">
        <v>38</v>
      </c>
      <c r="J12" s="21">
        <v>38565</v>
      </c>
      <c r="K12" s="13" t="s">
        <v>30</v>
      </c>
      <c r="L12" s="13" t="s">
        <v>31</v>
      </c>
      <c r="M12" s="13" t="s">
        <v>31</v>
      </c>
      <c r="N12" s="14">
        <v>11</v>
      </c>
      <c r="O12" s="22">
        <f>100/90*51</f>
        <v>56.66666666666667</v>
      </c>
      <c r="P12" s="13" t="s">
        <v>198</v>
      </c>
      <c r="Q12" s="13" t="s">
        <v>32</v>
      </c>
      <c r="R12" s="13" t="s">
        <v>33</v>
      </c>
    </row>
    <row r="13" spans="1:18" ht="46.5">
      <c r="A13" s="17">
        <v>3</v>
      </c>
      <c r="B13" s="13" t="s">
        <v>34</v>
      </c>
      <c r="C13" s="13" t="s">
        <v>163</v>
      </c>
      <c r="D13" s="14" t="s">
        <v>123</v>
      </c>
      <c r="E13" s="14" t="s">
        <v>49</v>
      </c>
      <c r="F13" s="14" t="s">
        <v>124</v>
      </c>
      <c r="G13" s="14" t="s">
        <v>157</v>
      </c>
      <c r="H13" s="21" t="s">
        <v>29</v>
      </c>
      <c r="I13" s="21" t="s">
        <v>38</v>
      </c>
      <c r="J13" s="21">
        <v>38516</v>
      </c>
      <c r="K13" s="13" t="s">
        <v>30</v>
      </c>
      <c r="L13" s="13" t="s">
        <v>31</v>
      </c>
      <c r="M13" s="13" t="s">
        <v>31</v>
      </c>
      <c r="N13" s="14">
        <v>11</v>
      </c>
      <c r="O13" s="22">
        <f>100/90*45</f>
        <v>50</v>
      </c>
      <c r="P13" s="13" t="s">
        <v>198</v>
      </c>
      <c r="Q13" s="13" t="s">
        <v>32</v>
      </c>
      <c r="R13" s="13" t="s">
        <v>33</v>
      </c>
    </row>
    <row r="14" spans="1:18" ht="46.5">
      <c r="A14" s="17">
        <v>4</v>
      </c>
      <c r="B14" s="13" t="s">
        <v>34</v>
      </c>
      <c r="C14" s="13" t="s">
        <v>165</v>
      </c>
      <c r="D14" s="14" t="s">
        <v>118</v>
      </c>
      <c r="E14" s="14" t="s">
        <v>119</v>
      </c>
      <c r="F14" s="14" t="s">
        <v>120</v>
      </c>
      <c r="G14" s="14" t="s">
        <v>158</v>
      </c>
      <c r="H14" s="21" t="s">
        <v>29</v>
      </c>
      <c r="I14" s="21" t="s">
        <v>38</v>
      </c>
      <c r="J14" s="21">
        <v>38382</v>
      </c>
      <c r="K14" s="13" t="s">
        <v>30</v>
      </c>
      <c r="L14" s="13" t="s">
        <v>31</v>
      </c>
      <c r="M14" s="13" t="s">
        <v>31</v>
      </c>
      <c r="N14" s="14">
        <v>11</v>
      </c>
      <c r="O14" s="22">
        <f>100/90*43</f>
        <v>47.77777777777778</v>
      </c>
      <c r="P14" s="13" t="s">
        <v>199</v>
      </c>
      <c r="Q14" s="13" t="s">
        <v>32</v>
      </c>
      <c r="R14" s="13" t="s">
        <v>33</v>
      </c>
    </row>
    <row r="15" spans="1:18" ht="46.5">
      <c r="A15" s="17">
        <v>5</v>
      </c>
      <c r="B15" s="13" t="s">
        <v>34</v>
      </c>
      <c r="C15" s="13" t="s">
        <v>167</v>
      </c>
      <c r="D15" s="14" t="s">
        <v>113</v>
      </c>
      <c r="E15" s="14" t="s">
        <v>114</v>
      </c>
      <c r="F15" s="14" t="s">
        <v>47</v>
      </c>
      <c r="G15" s="14" t="s">
        <v>159</v>
      </c>
      <c r="H15" s="21" t="s">
        <v>29</v>
      </c>
      <c r="I15" s="21" t="s">
        <v>38</v>
      </c>
      <c r="J15" s="21">
        <v>38506</v>
      </c>
      <c r="K15" s="13" t="s">
        <v>30</v>
      </c>
      <c r="L15" s="13" t="s">
        <v>31</v>
      </c>
      <c r="M15" s="13" t="s">
        <v>31</v>
      </c>
      <c r="N15" s="14">
        <v>11</v>
      </c>
      <c r="O15" s="22">
        <f>100/90*34</f>
        <v>37.77777777777778</v>
      </c>
      <c r="P15" s="13" t="s">
        <v>199</v>
      </c>
      <c r="Q15" s="13" t="s">
        <v>32</v>
      </c>
      <c r="R15" s="13" t="s">
        <v>33</v>
      </c>
    </row>
    <row r="16" spans="1:18" ht="46.5">
      <c r="A16" s="17">
        <v>6</v>
      </c>
      <c r="B16" s="13" t="s">
        <v>34</v>
      </c>
      <c r="C16" s="13" t="s">
        <v>164</v>
      </c>
      <c r="D16" s="14" t="s">
        <v>121</v>
      </c>
      <c r="E16" s="14" t="s">
        <v>122</v>
      </c>
      <c r="F16" s="14" t="s">
        <v>47</v>
      </c>
      <c r="G16" s="14" t="s">
        <v>160</v>
      </c>
      <c r="H16" s="21" t="s">
        <v>29</v>
      </c>
      <c r="I16" s="21" t="s">
        <v>38</v>
      </c>
      <c r="J16" s="21">
        <v>38350</v>
      </c>
      <c r="K16" s="13" t="s">
        <v>30</v>
      </c>
      <c r="L16" s="13" t="s">
        <v>31</v>
      </c>
      <c r="M16" s="13" t="s">
        <v>31</v>
      </c>
      <c r="N16" s="14">
        <v>11</v>
      </c>
      <c r="O16" s="22">
        <f>100/90*30</f>
        <v>33.333333333333336</v>
      </c>
      <c r="P16" s="13" t="s">
        <v>199</v>
      </c>
      <c r="Q16" s="13" t="s">
        <v>32</v>
      </c>
      <c r="R16" s="13" t="s">
        <v>33</v>
      </c>
    </row>
    <row r="17" spans="1:18" ht="46.5">
      <c r="A17" s="17">
        <v>7</v>
      </c>
      <c r="B17" s="13" t="s">
        <v>34</v>
      </c>
      <c r="C17" s="13" t="s">
        <v>166</v>
      </c>
      <c r="D17" s="14" t="s">
        <v>115</v>
      </c>
      <c r="E17" s="14" t="s">
        <v>116</v>
      </c>
      <c r="F17" s="14" t="s">
        <v>117</v>
      </c>
      <c r="G17" s="14" t="s">
        <v>161</v>
      </c>
      <c r="H17" s="21" t="s">
        <v>29</v>
      </c>
      <c r="I17" s="21" t="s">
        <v>38</v>
      </c>
      <c r="J17" s="21">
        <v>38596</v>
      </c>
      <c r="K17" s="13" t="s">
        <v>30</v>
      </c>
      <c r="L17" s="13" t="s">
        <v>31</v>
      </c>
      <c r="M17" s="13" t="s">
        <v>31</v>
      </c>
      <c r="N17" s="14">
        <v>11</v>
      </c>
      <c r="O17" s="22">
        <f>100/90*26</f>
        <v>28.88888888888889</v>
      </c>
      <c r="P17" s="13" t="s">
        <v>199</v>
      </c>
      <c r="Q17" s="13" t="s">
        <v>32</v>
      </c>
      <c r="R17" s="13" t="s">
        <v>33</v>
      </c>
    </row>
    <row r="18" spans="1:18" ht="12.75">
      <c r="A18" s="3"/>
      <c r="B18" s="3"/>
      <c r="C18" s="3"/>
      <c r="D18" s="7"/>
      <c r="E18" s="2"/>
      <c r="F18" s="2"/>
      <c r="G18" s="2"/>
      <c r="H18" s="8"/>
      <c r="I18" s="8"/>
      <c r="J18" s="2"/>
      <c r="K18" s="9"/>
      <c r="L18" s="9"/>
      <c r="M18" s="9"/>
      <c r="N18" s="9"/>
      <c r="O18" s="9"/>
      <c r="P18" s="9"/>
      <c r="Q18" s="9"/>
      <c r="R18" s="9"/>
    </row>
  </sheetData>
  <sheetProtection/>
  <mergeCells count="15">
    <mergeCell ref="D8:P8"/>
    <mergeCell ref="Q8:R8"/>
    <mergeCell ref="A5:B5"/>
    <mergeCell ref="D5:F5"/>
    <mergeCell ref="H5:K5"/>
    <mergeCell ref="A6:B6"/>
    <mergeCell ref="D6:F6"/>
    <mergeCell ref="H6:K6"/>
    <mergeCell ref="O1:R1"/>
    <mergeCell ref="B2:R2"/>
    <mergeCell ref="A3:B3"/>
    <mergeCell ref="H3:K3"/>
    <mergeCell ref="A4:B4"/>
    <mergeCell ref="D4:F4"/>
    <mergeCell ref="H4:K4"/>
  </mergeCells>
  <dataValidations count="1">
    <dataValidation allowBlank="1" showInputMessage="1" showErrorMessage="1" sqref="A8 B10:J10 D11:J18 H3:I6 A3:A6 E3 D3:D6 D8:D9"/>
  </dataValidation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2022-10-13T05:00:25Z</cp:lastPrinted>
  <dcterms:created xsi:type="dcterms:W3CDTF">2007-11-07T20:16:05Z</dcterms:created>
  <dcterms:modified xsi:type="dcterms:W3CDTF">2022-10-13T00:47:08Z</dcterms:modified>
  <cp:category/>
  <cp:version/>
  <cp:contentType/>
  <cp:contentStatus/>
</cp:coreProperties>
</file>